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3256" windowHeight="12780" activeTab="0"/>
  </bookViews>
  <sheets>
    <sheet name="Datos" sheetId="1" r:id="rId1"/>
    <sheet name="Datos tests" sheetId="2" r:id="rId2"/>
  </sheets>
  <definedNames/>
  <calcPr fullCalcOnLoad="1"/>
</workbook>
</file>

<file path=xl/sharedStrings.xml><?xml version="1.0" encoding="utf-8"?>
<sst xmlns="http://schemas.openxmlformats.org/spreadsheetml/2006/main" count="51" uniqueCount="48">
  <si>
    <t>Fecha</t>
  </si>
  <si>
    <t>Datos evolutivos diarios sobre la sitación del COVID-19 en Navarra</t>
  </si>
  <si>
    <t>Altas</t>
  </si>
  <si>
    <t>Ingresadas UCI</t>
  </si>
  <si>
    <t>Total AC UCI</t>
  </si>
  <si>
    <t>Total AC Altas</t>
  </si>
  <si>
    <t>Hosp. domiciliaria</t>
  </si>
  <si>
    <t>Hosp. convencional</t>
  </si>
  <si>
    <t>Nueva hospitalización</t>
  </si>
  <si>
    <t>Hosp. Planta</t>
  </si>
  <si>
    <t>Fallecimientos</t>
  </si>
  <si>
    <t>Hospitalarios</t>
  </si>
  <si>
    <t>Extrahospitalarios</t>
  </si>
  <si>
    <t>Total AC</t>
  </si>
  <si>
    <t>Nuevos casos</t>
  </si>
  <si>
    <t>NOTA</t>
  </si>
  <si>
    <t>Total</t>
  </si>
  <si>
    <t>Seguimiento</t>
  </si>
  <si>
    <t>Domiciliario</t>
  </si>
  <si>
    <t>Nuevos</t>
  </si>
  <si>
    <t>Personas infectadas</t>
  </si>
  <si>
    <t>Incremento diario</t>
  </si>
  <si>
    <t>Casos Activos</t>
  </si>
  <si>
    <t>Hosp. UCI</t>
  </si>
  <si>
    <t>Total AC Hosp.</t>
  </si>
  <si>
    <t xml:space="preserve">Total AC  </t>
  </si>
  <si>
    <t>Total Tests</t>
  </si>
  <si>
    <t>Total AC Extrahosp.</t>
  </si>
  <si>
    <t>Total AC Hospit</t>
  </si>
  <si>
    <t>PCR</t>
  </si>
  <si>
    <t>Positivos AC</t>
  </si>
  <si>
    <t>% Total de infectados</t>
  </si>
  <si>
    <t>% Total colectivo</t>
  </si>
  <si>
    <t>Profesionales infectados</t>
  </si>
  <si>
    <t>Total día</t>
  </si>
  <si>
    <t>Rápidos</t>
  </si>
  <si>
    <t>Tests SNS-O</t>
  </si>
  <si>
    <t>69*</t>
  </si>
  <si>
    <t xml:space="preserve">*  Excluidos antiguos casos COVID ingresados por otras causas </t>
  </si>
  <si>
    <t xml:space="preserve">Casos Positivos PCR/Test. </t>
  </si>
  <si>
    <t>PCR AC</t>
  </si>
  <si>
    <t>Test</t>
  </si>
  <si>
    <t>PCR+Test</t>
  </si>
  <si>
    <t>Total + Ac.</t>
  </si>
  <si>
    <t xml:space="preserve">*De los 15 nuevos casos confirmados por pruebas PCR, 9 corresponden a contagios de la última quincena que siguen activos. </t>
  </si>
  <si>
    <t>Test Acumu</t>
  </si>
  <si>
    <t>Datos publicados: 29/05/2020 18:47</t>
  </si>
  <si>
    <t>Los datos de fallecimientos extrahospitalarios se incorporan en fecha 14 de abril como acumulados, provocando un desfase en el incremento diario.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</si>
</sst>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\-yyyy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[$-C0A]dddd\,\ dd&quot; de &quot;mmmm&quot; de &quot;yyyy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9"/>
      <color indexed="8"/>
      <name val="Calibri"/>
      <family val="2"/>
    </font>
    <font>
      <b/>
      <sz val="9"/>
      <color indexed="60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10"/>
      <name val="Calibri"/>
      <family val="2"/>
    </font>
    <font>
      <sz val="11"/>
      <color indexed="56"/>
      <name val="Calibri"/>
      <family val="2"/>
    </font>
    <font>
      <sz val="9"/>
      <color indexed="56"/>
      <name val="Calibri"/>
      <family val="2"/>
    </font>
    <font>
      <b/>
      <sz val="12"/>
      <color indexed="6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rgb="FF9C6500"/>
      <name val="Calibri"/>
      <family val="2"/>
    </font>
    <font>
      <b/>
      <sz val="10"/>
      <color rgb="FF000000"/>
      <name val="Calibri"/>
      <family val="2"/>
    </font>
    <font>
      <b/>
      <sz val="9"/>
      <color theme="1"/>
      <name val="Calibri"/>
      <family val="2"/>
    </font>
    <font>
      <sz val="9"/>
      <color rgb="FFFF0000"/>
      <name val="Calibri"/>
      <family val="2"/>
    </font>
    <font>
      <sz val="11"/>
      <color rgb="FF1F497D"/>
      <name val="Calibri"/>
      <family val="2"/>
    </font>
    <font>
      <sz val="9"/>
      <color rgb="FF1F497D"/>
      <name val="Calibri"/>
      <family val="2"/>
    </font>
    <font>
      <b/>
      <sz val="12"/>
      <color rgb="FF3F3F7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>
        <color theme="4" tint="0.3999800086021423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theme="4" tint="0.3999800086021423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37" fillId="0" borderId="8" applyNumberFormat="0" applyFill="0" applyAlignment="0" applyProtection="0"/>
    <xf numFmtId="0" fontId="50" fillId="0" borderId="9" applyNumberFormat="0" applyFill="0" applyAlignment="0" applyProtection="0"/>
  </cellStyleXfs>
  <cellXfs count="113">
    <xf numFmtId="0" fontId="0" fillId="0" borderId="0" xfId="0" applyFont="1" applyAlignment="1">
      <alignment/>
    </xf>
    <xf numFmtId="14" fontId="51" fillId="0" borderId="0" xfId="0" applyNumberFormat="1" applyFont="1" applyAlignment="1">
      <alignment/>
    </xf>
    <xf numFmtId="0" fontId="51" fillId="0" borderId="0" xfId="0" applyFont="1" applyAlignment="1">
      <alignment/>
    </xf>
    <xf numFmtId="0" fontId="51" fillId="0" borderId="0" xfId="0" applyFont="1" applyAlignment="1">
      <alignment wrapText="1"/>
    </xf>
    <xf numFmtId="14" fontId="51" fillId="33" borderId="10" xfId="0" applyNumberFormat="1" applyFont="1" applyFill="1" applyBorder="1" applyAlignment="1">
      <alignment/>
    </xf>
    <xf numFmtId="0" fontId="51" fillId="0" borderId="11" xfId="0" applyFont="1" applyBorder="1" applyAlignment="1">
      <alignment horizontal="center"/>
    </xf>
    <xf numFmtId="0" fontId="51" fillId="0" borderId="12" xfId="0" applyFont="1" applyBorder="1" applyAlignment="1">
      <alignment horizontal="center"/>
    </xf>
    <xf numFmtId="0" fontId="51" fillId="0" borderId="13" xfId="0" applyFont="1" applyBorder="1" applyAlignment="1">
      <alignment horizontal="center"/>
    </xf>
    <xf numFmtId="0" fontId="51" fillId="0" borderId="11" xfId="0" applyFont="1" applyBorder="1" applyAlignment="1">
      <alignment/>
    </xf>
    <xf numFmtId="0" fontId="51" fillId="0" borderId="14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51" fillId="0" borderId="14" xfId="0" applyFont="1" applyBorder="1" applyAlignment="1">
      <alignment horizontal="center"/>
    </xf>
    <xf numFmtId="0" fontId="3" fillId="0" borderId="11" xfId="53" applyFont="1" applyFill="1" applyBorder="1" applyAlignment="1">
      <alignment horizontal="center" vertical="center"/>
      <protection/>
    </xf>
    <xf numFmtId="0" fontId="3" fillId="0" borderId="11" xfId="53" applyFont="1" applyFill="1" applyBorder="1" applyAlignment="1">
      <alignment horizontal="center"/>
      <protection/>
    </xf>
    <xf numFmtId="0" fontId="3" fillId="0" borderId="11" xfId="0" applyFont="1" applyFill="1" applyBorder="1" applyAlignment="1">
      <alignment horizontal="center"/>
    </xf>
    <xf numFmtId="14" fontId="51" fillId="33" borderId="15" xfId="0" applyNumberFormat="1" applyFont="1" applyFill="1" applyBorder="1" applyAlignment="1">
      <alignment/>
    </xf>
    <xf numFmtId="14" fontId="52" fillId="31" borderId="16" xfId="52" applyNumberFormat="1" applyFont="1" applyBorder="1" applyAlignment="1">
      <alignment horizontal="center" wrapText="1"/>
    </xf>
    <xf numFmtId="0" fontId="51" fillId="0" borderId="14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51" fillId="0" borderId="17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51" fillId="0" borderId="18" xfId="0" applyFont="1" applyBorder="1" applyAlignment="1">
      <alignment/>
    </xf>
    <xf numFmtId="0" fontId="51" fillId="0" borderId="19" xfId="0" applyFont="1" applyBorder="1" applyAlignment="1">
      <alignment horizontal="center"/>
    </xf>
    <xf numFmtId="0" fontId="51" fillId="0" borderId="20" xfId="0" applyFont="1" applyBorder="1" applyAlignment="1">
      <alignment horizontal="center"/>
    </xf>
    <xf numFmtId="0" fontId="3" fillId="0" borderId="19" xfId="53" applyFont="1" applyFill="1" applyBorder="1" applyAlignment="1">
      <alignment horizontal="center" vertical="center"/>
      <protection/>
    </xf>
    <xf numFmtId="0" fontId="51" fillId="0" borderId="21" xfId="0" applyFont="1" applyBorder="1" applyAlignment="1">
      <alignment/>
    </xf>
    <xf numFmtId="0" fontId="51" fillId="0" borderId="19" xfId="0" applyFont="1" applyBorder="1" applyAlignment="1">
      <alignment/>
    </xf>
    <xf numFmtId="0" fontId="51" fillId="0" borderId="22" xfId="0" applyFont="1" applyBorder="1" applyAlignment="1">
      <alignment/>
    </xf>
    <xf numFmtId="0" fontId="51" fillId="0" borderId="18" xfId="0" applyFont="1" applyBorder="1" applyAlignment="1">
      <alignment horizontal="center"/>
    </xf>
    <xf numFmtId="0" fontId="51" fillId="0" borderId="23" xfId="0" applyFont="1" applyBorder="1" applyAlignment="1">
      <alignment horizontal="center"/>
    </xf>
    <xf numFmtId="14" fontId="51" fillId="33" borderId="24" xfId="0" applyNumberFormat="1" applyFont="1" applyFill="1" applyBorder="1" applyAlignment="1">
      <alignment/>
    </xf>
    <xf numFmtId="0" fontId="3" fillId="0" borderId="14" xfId="0" applyFont="1" applyBorder="1" applyAlignment="1">
      <alignment horizontal="center"/>
    </xf>
    <xf numFmtId="0" fontId="51" fillId="0" borderId="14" xfId="0" applyFont="1" applyFill="1" applyBorder="1" applyAlignment="1">
      <alignment horizontal="center"/>
    </xf>
    <xf numFmtId="0" fontId="51" fillId="0" borderId="23" xfId="0" applyFont="1" applyFill="1" applyBorder="1" applyAlignment="1">
      <alignment horizontal="center"/>
    </xf>
    <xf numFmtId="0" fontId="51" fillId="0" borderId="11" xfId="0" applyFont="1" applyFill="1" applyBorder="1" applyAlignment="1">
      <alignment horizontal="center"/>
    </xf>
    <xf numFmtId="0" fontId="51" fillId="0" borderId="22" xfId="0" applyFont="1" applyBorder="1" applyAlignment="1">
      <alignment horizontal="center"/>
    </xf>
    <xf numFmtId="0" fontId="51" fillId="34" borderId="25" xfId="0" applyNumberFormat="1" applyFont="1" applyFill="1" applyBorder="1" applyAlignment="1">
      <alignment horizontal="center"/>
    </xf>
    <xf numFmtId="0" fontId="3" fillId="34" borderId="13" xfId="0" applyFont="1" applyFill="1" applyBorder="1" applyAlignment="1">
      <alignment horizontal="center"/>
    </xf>
    <xf numFmtId="0" fontId="3" fillId="34" borderId="26" xfId="0" applyFont="1" applyFill="1" applyBorder="1" applyAlignment="1">
      <alignment horizontal="center"/>
    </xf>
    <xf numFmtId="0" fontId="51" fillId="0" borderId="11" xfId="0" applyFont="1" applyFill="1" applyBorder="1" applyAlignment="1">
      <alignment horizontal="center"/>
    </xf>
    <xf numFmtId="0" fontId="51" fillId="0" borderId="13" xfId="0" applyFont="1" applyBorder="1" applyAlignment="1">
      <alignment/>
    </xf>
    <xf numFmtId="0" fontId="51" fillId="0" borderId="26" xfId="0" applyFont="1" applyBorder="1" applyAlignment="1">
      <alignment/>
    </xf>
    <xf numFmtId="0" fontId="51" fillId="0" borderId="27" xfId="0" applyFont="1" applyFill="1" applyBorder="1" applyAlignment="1">
      <alignment horizontal="center"/>
    </xf>
    <xf numFmtId="0" fontId="51" fillId="0" borderId="17" xfId="0" applyFont="1" applyFill="1" applyBorder="1" applyAlignment="1">
      <alignment horizontal="center"/>
    </xf>
    <xf numFmtId="0" fontId="51" fillId="0" borderId="25" xfId="0" applyFont="1" applyBorder="1" applyAlignment="1">
      <alignment horizontal="center"/>
    </xf>
    <xf numFmtId="0" fontId="2" fillId="34" borderId="19" xfId="0" applyFont="1" applyFill="1" applyBorder="1" applyAlignment="1">
      <alignment horizontal="center" wrapText="1"/>
    </xf>
    <xf numFmtId="0" fontId="2" fillId="34" borderId="22" xfId="0" applyFont="1" applyFill="1" applyBorder="1" applyAlignment="1">
      <alignment horizontal="center" wrapText="1"/>
    </xf>
    <xf numFmtId="0" fontId="2" fillId="34" borderId="20" xfId="0" applyFont="1" applyFill="1" applyBorder="1" applyAlignment="1">
      <alignment horizontal="center" wrapText="1"/>
    </xf>
    <xf numFmtId="0" fontId="2" fillId="34" borderId="28" xfId="0" applyFont="1" applyFill="1" applyBorder="1" applyAlignment="1">
      <alignment horizontal="center" wrapText="1"/>
    </xf>
    <xf numFmtId="0" fontId="51" fillId="0" borderId="17" xfId="0" applyFont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2" fillId="34" borderId="26" xfId="0" applyFont="1" applyFill="1" applyBorder="1" applyAlignment="1">
      <alignment horizontal="center" wrapText="1"/>
    </xf>
    <xf numFmtId="0" fontId="2" fillId="10" borderId="19" xfId="0" applyFont="1" applyFill="1" applyBorder="1" applyAlignment="1">
      <alignment horizontal="center" wrapText="1"/>
    </xf>
    <xf numFmtId="0" fontId="2" fillId="10" borderId="22" xfId="0" applyFont="1" applyFill="1" applyBorder="1" applyAlignment="1">
      <alignment horizontal="center" wrapText="1"/>
    </xf>
    <xf numFmtId="0" fontId="2" fillId="10" borderId="26" xfId="0" applyFont="1" applyFill="1" applyBorder="1" applyAlignment="1">
      <alignment horizontal="center" wrapText="1"/>
    </xf>
    <xf numFmtId="0" fontId="51" fillId="0" borderId="27" xfId="0" applyFont="1" applyBorder="1" applyAlignment="1">
      <alignment horizontal="center"/>
    </xf>
    <xf numFmtId="0" fontId="51" fillId="13" borderId="14" xfId="0" applyFont="1" applyFill="1" applyBorder="1" applyAlignment="1">
      <alignment horizontal="center"/>
    </xf>
    <xf numFmtId="0" fontId="51" fillId="0" borderId="15" xfId="0" applyFont="1" applyBorder="1" applyAlignment="1">
      <alignment horizontal="center"/>
    </xf>
    <xf numFmtId="0" fontId="51" fillId="0" borderId="10" xfId="0" applyFont="1" applyBorder="1" applyAlignment="1">
      <alignment horizontal="center"/>
    </xf>
    <xf numFmtId="0" fontId="51" fillId="0" borderId="29" xfId="0" applyFont="1" applyBorder="1" applyAlignment="1">
      <alignment horizontal="center"/>
    </xf>
    <xf numFmtId="0" fontId="51" fillId="13" borderId="13" xfId="0" applyFont="1" applyFill="1" applyBorder="1" applyAlignment="1">
      <alignment horizontal="center"/>
    </xf>
    <xf numFmtId="0" fontId="2" fillId="10" borderId="28" xfId="0" applyFont="1" applyFill="1" applyBorder="1" applyAlignment="1">
      <alignment horizontal="center" wrapText="1"/>
    </xf>
    <xf numFmtId="0" fontId="53" fillId="0" borderId="0" xfId="0" applyFont="1" applyAlignment="1">
      <alignment vertical="center"/>
    </xf>
    <xf numFmtId="0" fontId="54" fillId="13" borderId="30" xfId="0" applyFont="1" applyFill="1" applyBorder="1" applyAlignment="1">
      <alignment horizontal="center"/>
    </xf>
    <xf numFmtId="0" fontId="51" fillId="0" borderId="13" xfId="0" applyFont="1" applyFill="1" applyBorder="1" applyAlignment="1">
      <alignment horizontal="center"/>
    </xf>
    <xf numFmtId="0" fontId="51" fillId="0" borderId="31" xfId="0" applyFont="1" applyFill="1" applyBorder="1" applyAlignment="1">
      <alignment horizontal="center"/>
    </xf>
    <xf numFmtId="0" fontId="51" fillId="0" borderId="32" xfId="0" applyFont="1" applyFill="1" applyBorder="1" applyAlignment="1">
      <alignment horizontal="center"/>
    </xf>
    <xf numFmtId="0" fontId="51" fillId="0" borderId="32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51" fillId="0" borderId="28" xfId="0" applyFont="1" applyBorder="1" applyAlignment="1">
      <alignment horizontal="center"/>
    </xf>
    <xf numFmtId="0" fontId="51" fillId="0" borderId="25" xfId="0" applyFont="1" applyFill="1" applyBorder="1" applyAlignment="1">
      <alignment horizontal="center"/>
    </xf>
    <xf numFmtId="0" fontId="51" fillId="13" borderId="13" xfId="0" applyFont="1" applyFill="1" applyBorder="1" applyAlignment="1">
      <alignment horizontal="center"/>
    </xf>
    <xf numFmtId="0" fontId="51" fillId="0" borderId="13" xfId="0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51" fillId="0" borderId="26" xfId="0" applyFont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14" fontId="51" fillId="33" borderId="33" xfId="0" applyNumberFormat="1" applyFont="1" applyFill="1" applyBorder="1" applyAlignment="1">
      <alignment/>
    </xf>
    <xf numFmtId="0" fontId="2" fillId="10" borderId="20" xfId="0" applyFont="1" applyFill="1" applyBorder="1" applyAlignment="1">
      <alignment horizontal="center" wrapText="1"/>
    </xf>
    <xf numFmtId="0" fontId="51" fillId="0" borderId="0" xfId="0" applyFont="1" applyAlignment="1">
      <alignment horizontal="center"/>
    </xf>
    <xf numFmtId="10" fontId="51" fillId="0" borderId="27" xfId="0" applyNumberFormat="1" applyFont="1" applyBorder="1" applyAlignment="1">
      <alignment horizontal="center"/>
    </xf>
    <xf numFmtId="10" fontId="51" fillId="0" borderId="18" xfId="0" applyNumberFormat="1" applyFont="1" applyBorder="1" applyAlignment="1">
      <alignment horizontal="center"/>
    </xf>
    <xf numFmtId="10" fontId="51" fillId="0" borderId="2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 vertical="center"/>
    </xf>
    <xf numFmtId="14" fontId="55" fillId="0" borderId="0" xfId="0" applyNumberFormat="1" applyFont="1" applyAlignment="1">
      <alignment horizontal="center"/>
    </xf>
    <xf numFmtId="0" fontId="55" fillId="0" borderId="0" xfId="0" applyFont="1" applyAlignment="1">
      <alignment horizontal="center"/>
    </xf>
    <xf numFmtId="0" fontId="55" fillId="0" borderId="0" xfId="0" applyFont="1" applyFill="1" applyBorder="1" applyAlignment="1">
      <alignment horizontal="left"/>
    </xf>
    <xf numFmtId="14" fontId="54" fillId="0" borderId="0" xfId="0" applyNumberFormat="1" applyFont="1" applyAlignment="1">
      <alignment horizontal="left" vertical="top"/>
    </xf>
    <xf numFmtId="0" fontId="3" fillId="0" borderId="17" xfId="0" applyFont="1" applyFill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14" fontId="5" fillId="31" borderId="14" xfId="52" applyNumberFormat="1" applyFont="1" applyBorder="1" applyAlignment="1">
      <alignment horizontal="center" wrapText="1"/>
    </xf>
    <xf numFmtId="0" fontId="2" fillId="35" borderId="14" xfId="0" applyFont="1" applyFill="1" applyBorder="1" applyAlignment="1">
      <alignment horizontal="center" wrapText="1"/>
    </xf>
    <xf numFmtId="14" fontId="4" fillId="33" borderId="14" xfId="0" applyNumberFormat="1" applyFont="1" applyFill="1" applyBorder="1" applyAlignment="1">
      <alignment/>
    </xf>
    <xf numFmtId="0" fontId="2" fillId="35" borderId="23" xfId="0" applyFont="1" applyFill="1" applyBorder="1" applyAlignment="1">
      <alignment horizontal="center" wrapText="1"/>
    </xf>
    <xf numFmtId="0" fontId="56" fillId="0" borderId="0" xfId="0" applyFont="1" applyAlignment="1">
      <alignment/>
    </xf>
    <xf numFmtId="0" fontId="57" fillId="0" borderId="0" xfId="0" applyFont="1" applyAlignment="1">
      <alignment vertical="center"/>
    </xf>
    <xf numFmtId="0" fontId="58" fillId="29" borderId="16" xfId="44" applyFont="1" applyBorder="1" applyAlignment="1">
      <alignment horizontal="center"/>
    </xf>
    <xf numFmtId="0" fontId="58" fillId="29" borderId="34" xfId="44" applyFont="1" applyBorder="1" applyAlignment="1">
      <alignment horizontal="center"/>
    </xf>
    <xf numFmtId="0" fontId="2" fillId="34" borderId="35" xfId="0" applyFont="1" applyFill="1" applyBorder="1" applyAlignment="1">
      <alignment horizontal="center" wrapText="1"/>
    </xf>
    <xf numFmtId="0" fontId="2" fillId="34" borderId="36" xfId="0" applyFont="1" applyFill="1" applyBorder="1" applyAlignment="1">
      <alignment horizontal="center" wrapText="1"/>
    </xf>
    <xf numFmtId="0" fontId="2" fillId="34" borderId="37" xfId="0" applyFont="1" applyFill="1" applyBorder="1" applyAlignment="1">
      <alignment horizontal="center" wrapText="1"/>
    </xf>
    <xf numFmtId="0" fontId="2" fillId="10" borderId="38" xfId="0" applyFont="1" applyFill="1" applyBorder="1" applyAlignment="1">
      <alignment horizontal="center" wrapText="1"/>
    </xf>
    <xf numFmtId="0" fontId="2" fillId="10" borderId="39" xfId="0" applyFont="1" applyFill="1" applyBorder="1" applyAlignment="1">
      <alignment horizontal="center" wrapText="1"/>
    </xf>
    <xf numFmtId="0" fontId="2" fillId="10" borderId="37" xfId="0" applyFont="1" applyFill="1" applyBorder="1" applyAlignment="1">
      <alignment horizontal="center" wrapText="1"/>
    </xf>
    <xf numFmtId="0" fontId="2" fillId="10" borderId="35" xfId="0" applyFont="1" applyFill="1" applyBorder="1" applyAlignment="1">
      <alignment horizontal="center" wrapText="1"/>
    </xf>
    <xf numFmtId="0" fontId="2" fillId="10" borderId="36" xfId="0" applyFont="1" applyFill="1" applyBorder="1" applyAlignment="1">
      <alignment horizontal="center" wrapText="1"/>
    </xf>
    <xf numFmtId="0" fontId="2" fillId="34" borderId="38" xfId="0" applyFont="1" applyFill="1" applyBorder="1" applyAlignment="1">
      <alignment horizontal="center" wrapText="1"/>
    </xf>
    <xf numFmtId="0" fontId="2" fillId="34" borderId="40" xfId="0" applyFont="1" applyFill="1" applyBorder="1" applyAlignment="1">
      <alignment horizontal="center" wrapText="1"/>
    </xf>
    <xf numFmtId="0" fontId="2" fillId="10" borderId="40" xfId="0" applyFont="1" applyFill="1" applyBorder="1" applyAlignment="1">
      <alignment horizontal="center" wrapText="1"/>
    </xf>
    <xf numFmtId="0" fontId="6" fillId="35" borderId="13" xfId="0" applyFont="1" applyFill="1" applyBorder="1" applyAlignment="1">
      <alignment horizontal="center" wrapText="1"/>
    </xf>
    <xf numFmtId="0" fontId="2" fillId="35" borderId="10" xfId="0" applyFont="1" applyFill="1" applyBorder="1" applyAlignment="1">
      <alignment horizontal="center" wrapText="1"/>
    </xf>
    <xf numFmtId="0" fontId="2" fillId="35" borderId="32" xfId="0" applyFont="1" applyFill="1" applyBorder="1" applyAlignment="1">
      <alignment horizont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3" name="Tabla314" displayName="Tabla314" ref="A6:AC87" comment="" totalsRowShown="0">
  <tableColumns count="29">
    <tableColumn id="1" name="Fecha"/>
    <tableColumn id="2" name="Nuevos casos"/>
    <tableColumn id="3" name="Total AC"/>
    <tableColumn id="4" name="Nueva hospitalización"/>
    <tableColumn id="5" name="Total AC Hosp."/>
    <tableColumn id="6" name="Ingresadas UCI"/>
    <tableColumn id="7" name="Total AC UCI"/>
    <tableColumn id="8" name="Nuevos"/>
    <tableColumn id="15" name="Hospitalarios"/>
    <tableColumn id="30" name="Total AC Hospit"/>
    <tableColumn id="20" name="Extrahospitalarios"/>
    <tableColumn id="31" name="Total AC Extrahosp."/>
    <tableColumn id="9" name="Total AC  "/>
    <tableColumn id="10" name="Altas"/>
    <tableColumn id="11" name="Total AC Altas"/>
    <tableColumn id="26" name="Incremento diario"/>
    <tableColumn id="23" name="Total"/>
    <tableColumn id="17" name="Domiciliario"/>
    <tableColumn id="18" name="Hosp. domiciliaria"/>
    <tableColumn id="27" name="Hosp. convencional"/>
    <tableColumn id="13" name="Hosp. Planta"/>
    <tableColumn id="14" name="Hosp. UCI"/>
    <tableColumn id="16" name="PCR"/>
    <tableColumn id="39" name="Rápidos"/>
    <tableColumn id="37" name="Total día"/>
    <tableColumn id="24" name="Total Tests"/>
    <tableColumn id="34" name="Positivos AC"/>
    <tableColumn id="33" name="% Total de infectados"/>
    <tableColumn id="32" name="% Total colectivo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89"/>
  <sheetViews>
    <sheetView tabSelected="1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6" sqref="A6"/>
    </sheetView>
  </sheetViews>
  <sheetFormatPr defaultColWidth="7.7109375" defaultRowHeight="15"/>
  <cols>
    <col min="1" max="1" width="9.28125" style="1" bestFit="1" customWidth="1"/>
    <col min="2" max="2" width="8.140625" style="2" customWidth="1"/>
    <col min="3" max="3" width="7.7109375" style="2" customWidth="1"/>
    <col min="4" max="4" width="6.7109375" style="2" customWidth="1"/>
    <col min="5" max="5" width="7.28125" style="2" customWidth="1"/>
    <col min="6" max="12" width="8.00390625" style="2" customWidth="1"/>
    <col min="13" max="13" width="7.28125" style="2" customWidth="1"/>
    <col min="14" max="14" width="4.28125" style="2" bestFit="1" customWidth="1"/>
    <col min="15" max="16" width="7.28125" style="2" customWidth="1"/>
    <col min="17" max="17" width="8.140625" style="2" customWidth="1"/>
    <col min="18" max="20" width="7.7109375" style="0" customWidth="1"/>
    <col min="21" max="21" width="5.7109375" style="2" customWidth="1"/>
    <col min="22" max="22" width="5.421875" style="2" customWidth="1"/>
    <col min="23" max="25" width="7.00390625" style="78" customWidth="1"/>
    <col min="26" max="26" width="6.421875" style="78" bestFit="1" customWidth="1"/>
    <col min="27" max="27" width="10.28125" style="2" bestFit="1" customWidth="1"/>
    <col min="28" max="28" width="9.140625" style="78" customWidth="1"/>
    <col min="29" max="29" width="7.57421875" style="78" customWidth="1"/>
    <col min="30" max="31" width="7.7109375" style="2" customWidth="1"/>
    <col min="32" max="32" width="10.57421875" style="2" bestFit="1" customWidth="1"/>
    <col min="33" max="16384" width="7.7109375" style="2" customWidth="1"/>
  </cols>
  <sheetData>
    <row r="1" spans="2:21" s="78" customFormat="1" ht="12">
      <c r="B1" s="87" t="s">
        <v>46</v>
      </c>
      <c r="U1" s="2" t="s">
        <v>38</v>
      </c>
    </row>
    <row r="2" spans="1:21" s="85" customFormat="1" ht="12">
      <c r="A2" s="84"/>
      <c r="U2" s="86"/>
    </row>
    <row r="3" spans="1:21" s="85" customFormat="1" ht="12" thickBot="1">
      <c r="A3" s="84"/>
      <c r="U3" s="86"/>
    </row>
    <row r="4" spans="2:29" ht="22.5" customHeight="1" thickBot="1">
      <c r="B4" s="97" t="s">
        <v>1</v>
      </c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</row>
    <row r="5" spans="2:29" ht="18" customHeight="1" thickBot="1">
      <c r="B5" s="107" t="s">
        <v>20</v>
      </c>
      <c r="C5" s="100"/>
      <c r="D5" s="100"/>
      <c r="E5" s="100"/>
      <c r="F5" s="100"/>
      <c r="G5" s="108"/>
      <c r="H5" s="99" t="s">
        <v>10</v>
      </c>
      <c r="I5" s="100"/>
      <c r="J5" s="100"/>
      <c r="K5" s="100"/>
      <c r="L5" s="101"/>
      <c r="M5" s="101"/>
      <c r="N5" s="107" t="s">
        <v>2</v>
      </c>
      <c r="O5" s="101"/>
      <c r="P5" s="107" t="s">
        <v>22</v>
      </c>
      <c r="Q5" s="108"/>
      <c r="R5" s="105" t="s">
        <v>17</v>
      </c>
      <c r="S5" s="106"/>
      <c r="T5" s="106"/>
      <c r="U5" s="106"/>
      <c r="V5" s="104"/>
      <c r="W5" s="102" t="s">
        <v>36</v>
      </c>
      <c r="X5" s="103"/>
      <c r="Y5" s="103"/>
      <c r="Z5" s="104"/>
      <c r="AA5" s="102" t="s">
        <v>33</v>
      </c>
      <c r="AB5" s="106"/>
      <c r="AC5" s="109"/>
    </row>
    <row r="6" spans="1:29" s="3" customFormat="1" ht="36" thickBot="1">
      <c r="A6" s="16" t="s">
        <v>0</v>
      </c>
      <c r="B6" s="45" t="s">
        <v>14</v>
      </c>
      <c r="C6" s="46" t="s">
        <v>13</v>
      </c>
      <c r="D6" s="46" t="s">
        <v>8</v>
      </c>
      <c r="E6" s="46" t="s">
        <v>24</v>
      </c>
      <c r="F6" s="46" t="s">
        <v>3</v>
      </c>
      <c r="G6" s="47" t="s">
        <v>4</v>
      </c>
      <c r="H6" s="48" t="s">
        <v>19</v>
      </c>
      <c r="I6" s="46" t="s">
        <v>11</v>
      </c>
      <c r="J6" s="46" t="s">
        <v>28</v>
      </c>
      <c r="K6" s="46" t="s">
        <v>12</v>
      </c>
      <c r="L6" s="51" t="s">
        <v>27</v>
      </c>
      <c r="M6" s="51" t="s">
        <v>25</v>
      </c>
      <c r="N6" s="45" t="s">
        <v>2</v>
      </c>
      <c r="O6" s="51" t="s">
        <v>5</v>
      </c>
      <c r="P6" s="45" t="s">
        <v>21</v>
      </c>
      <c r="Q6" s="47" t="s">
        <v>16</v>
      </c>
      <c r="R6" s="61" t="s">
        <v>18</v>
      </c>
      <c r="S6" s="53" t="s">
        <v>6</v>
      </c>
      <c r="T6" s="53" t="s">
        <v>7</v>
      </c>
      <c r="U6" s="53" t="s">
        <v>9</v>
      </c>
      <c r="V6" s="54" t="s">
        <v>23</v>
      </c>
      <c r="W6" s="52" t="s">
        <v>29</v>
      </c>
      <c r="X6" s="53" t="s">
        <v>35</v>
      </c>
      <c r="Y6" s="53" t="s">
        <v>34</v>
      </c>
      <c r="Z6" s="54" t="s">
        <v>26</v>
      </c>
      <c r="AA6" s="52" t="s">
        <v>30</v>
      </c>
      <c r="AB6" s="53" t="s">
        <v>31</v>
      </c>
      <c r="AC6" s="77" t="s">
        <v>32</v>
      </c>
    </row>
    <row r="7" spans="1:34" s="3" customFormat="1" ht="14.25">
      <c r="A7" s="30">
        <v>43979</v>
      </c>
      <c r="B7" s="49">
        <v>75</v>
      </c>
      <c r="C7" s="6">
        <f>SUM(B7:B$87)</f>
        <v>9234</v>
      </c>
      <c r="D7" s="75">
        <v>0</v>
      </c>
      <c r="E7" s="6">
        <f>SUM(D7:D$87)+1</f>
        <v>2054</v>
      </c>
      <c r="F7" s="33">
        <v>0</v>
      </c>
      <c r="G7" s="6">
        <f>SUM(F7:F$87)</f>
        <v>137</v>
      </c>
      <c r="H7" s="43">
        <v>1</v>
      </c>
      <c r="I7" s="39">
        <v>1</v>
      </c>
      <c r="J7" s="65">
        <f>SUM(I7:I$87)</f>
        <v>349</v>
      </c>
      <c r="K7" s="33">
        <v>0</v>
      </c>
      <c r="L7" s="70">
        <f>SUM(K7:K$51)</f>
        <v>166</v>
      </c>
      <c r="M7" s="6">
        <f>SUM(H7:H$87)</f>
        <v>515</v>
      </c>
      <c r="N7" s="43">
        <v>180</v>
      </c>
      <c r="O7" s="6">
        <f>SUM(N7:N$87)</f>
        <v>5622</v>
      </c>
      <c r="P7" s="64">
        <f aca="true" t="shared" si="0" ref="P7:P38">B7-N7-H7</f>
        <v>-106</v>
      </c>
      <c r="Q7" s="36">
        <f aca="true" t="shared" si="1" ref="Q7:Q38">C7-M7-O7</f>
        <v>3097</v>
      </c>
      <c r="R7" s="43">
        <v>3028</v>
      </c>
      <c r="S7" s="33">
        <v>3</v>
      </c>
      <c r="T7" s="33">
        <v>66</v>
      </c>
      <c r="U7" s="29">
        <v>56</v>
      </c>
      <c r="V7" s="44">
        <v>10</v>
      </c>
      <c r="W7" s="88">
        <v>1120</v>
      </c>
      <c r="X7" s="75">
        <v>618</v>
      </c>
      <c r="Y7" s="89">
        <f aca="true" t="shared" si="2" ref="Y7:Y13">W7+X7</f>
        <v>1738</v>
      </c>
      <c r="Z7" s="90">
        <f aca="true" t="shared" si="3" ref="Z7:Z13">Y7+Z8</f>
        <v>94020</v>
      </c>
      <c r="AA7" s="28">
        <v>895</v>
      </c>
      <c r="AB7" s="79">
        <f aca="true" t="shared" si="4" ref="AB7:AB13">(AA7/C7)</f>
        <v>0.09692440978990687</v>
      </c>
      <c r="AC7" s="79">
        <f>AA7/15000</f>
        <v>0.059666666666666666</v>
      </c>
      <c r="AF7"/>
      <c r="AG7" s="82"/>
      <c r="AH7" s="82"/>
    </row>
    <row r="8" spans="1:34" s="3" customFormat="1" ht="14.25">
      <c r="A8" s="30">
        <v>43978</v>
      </c>
      <c r="B8" s="49">
        <v>71</v>
      </c>
      <c r="C8" s="6">
        <f>SUM(B8:B$87)</f>
        <v>9159</v>
      </c>
      <c r="D8" s="75">
        <v>2</v>
      </c>
      <c r="E8" s="6">
        <f>SUM(D8:D$87)+1</f>
        <v>2054</v>
      </c>
      <c r="F8" s="33">
        <v>0</v>
      </c>
      <c r="G8" s="6">
        <f>SUM(F8:F$87)</f>
        <v>137</v>
      </c>
      <c r="H8" s="43">
        <v>1</v>
      </c>
      <c r="I8" s="39">
        <v>1</v>
      </c>
      <c r="J8" s="65">
        <f>SUM(I8:I$87)</f>
        <v>348</v>
      </c>
      <c r="K8" s="33">
        <v>0</v>
      </c>
      <c r="L8" s="70">
        <f>SUM(K8:K$51)</f>
        <v>166</v>
      </c>
      <c r="M8" s="6">
        <f>SUM(H8:H$87)</f>
        <v>514</v>
      </c>
      <c r="N8" s="43">
        <v>191</v>
      </c>
      <c r="O8" s="6">
        <f>SUM(N8:N$87)</f>
        <v>5442</v>
      </c>
      <c r="P8" s="64">
        <f t="shared" si="0"/>
        <v>-121</v>
      </c>
      <c r="Q8" s="36">
        <f t="shared" si="1"/>
        <v>3203</v>
      </c>
      <c r="R8" s="43">
        <v>3129</v>
      </c>
      <c r="S8" s="33">
        <v>3</v>
      </c>
      <c r="T8" s="33">
        <v>71</v>
      </c>
      <c r="U8" s="29">
        <v>60</v>
      </c>
      <c r="V8" s="44">
        <v>11</v>
      </c>
      <c r="W8" s="88">
        <v>951</v>
      </c>
      <c r="X8" s="75">
        <v>572</v>
      </c>
      <c r="Y8" s="89">
        <f t="shared" si="2"/>
        <v>1523</v>
      </c>
      <c r="Z8" s="90">
        <f t="shared" si="3"/>
        <v>92282</v>
      </c>
      <c r="AA8" s="28">
        <v>893</v>
      </c>
      <c r="AB8" s="79">
        <f t="shared" si="4"/>
        <v>0.09749972704443717</v>
      </c>
      <c r="AC8" s="79">
        <f>AA8/15000</f>
        <v>0.059533333333333334</v>
      </c>
      <c r="AF8"/>
      <c r="AG8" s="82"/>
      <c r="AH8" s="82"/>
    </row>
    <row r="9" spans="1:34" s="3" customFormat="1" ht="14.25">
      <c r="A9" s="30">
        <v>43977</v>
      </c>
      <c r="B9" s="49">
        <v>69</v>
      </c>
      <c r="C9" s="6">
        <f>SUM(B9:B$87)</f>
        <v>9088</v>
      </c>
      <c r="D9" s="75">
        <v>0</v>
      </c>
      <c r="E9" s="6">
        <f>SUM(D9:D$87)+1</f>
        <v>2052</v>
      </c>
      <c r="F9" s="33">
        <v>0</v>
      </c>
      <c r="G9" s="6">
        <f>SUM(F9:F$87)</f>
        <v>137</v>
      </c>
      <c r="H9" s="43">
        <v>1</v>
      </c>
      <c r="I9" s="39">
        <v>0</v>
      </c>
      <c r="J9" s="65">
        <f>SUM(I9:I$87)</f>
        <v>347</v>
      </c>
      <c r="K9" s="33">
        <v>1</v>
      </c>
      <c r="L9" s="70">
        <f>SUM(K9:K$51)</f>
        <v>166</v>
      </c>
      <c r="M9" s="6">
        <f>SUM(H9:H$87)</f>
        <v>513</v>
      </c>
      <c r="N9" s="43">
        <v>202</v>
      </c>
      <c r="O9" s="6">
        <f>SUM(N9:N$87)</f>
        <v>5251</v>
      </c>
      <c r="P9" s="64">
        <f t="shared" si="0"/>
        <v>-134</v>
      </c>
      <c r="Q9" s="36">
        <f t="shared" si="1"/>
        <v>3324</v>
      </c>
      <c r="R9" s="43">
        <v>3248</v>
      </c>
      <c r="S9" s="33">
        <v>3</v>
      </c>
      <c r="T9" s="33">
        <v>73</v>
      </c>
      <c r="U9" s="29">
        <v>62</v>
      </c>
      <c r="V9" s="44">
        <v>11</v>
      </c>
      <c r="W9" s="88">
        <v>1049</v>
      </c>
      <c r="X9" s="75">
        <v>529</v>
      </c>
      <c r="Y9" s="89">
        <f t="shared" si="2"/>
        <v>1578</v>
      </c>
      <c r="Z9" s="90">
        <f t="shared" si="3"/>
        <v>90759</v>
      </c>
      <c r="AA9" s="28">
        <v>890</v>
      </c>
      <c r="AB9" s="79">
        <f t="shared" si="4"/>
        <v>0.09793133802816902</v>
      </c>
      <c r="AC9" s="79">
        <f aca="true" t="shared" si="5" ref="AC9:AC16">AA9/15000</f>
        <v>0.059333333333333335</v>
      </c>
      <c r="AF9"/>
      <c r="AG9" s="82"/>
      <c r="AH9" s="82"/>
    </row>
    <row r="10" spans="1:34" s="3" customFormat="1" ht="14.25">
      <c r="A10" s="30">
        <v>43976</v>
      </c>
      <c r="B10" s="49">
        <v>61</v>
      </c>
      <c r="C10" s="6">
        <f>SUM(B10:B$87)</f>
        <v>9019</v>
      </c>
      <c r="D10" s="75">
        <v>2</v>
      </c>
      <c r="E10" s="6">
        <f>SUM(D10:D$87)+1</f>
        <v>2052</v>
      </c>
      <c r="F10" s="33">
        <v>0</v>
      </c>
      <c r="G10" s="6">
        <f>SUM(F10:F$87)</f>
        <v>137</v>
      </c>
      <c r="H10" s="43">
        <v>2</v>
      </c>
      <c r="I10" s="39">
        <v>1</v>
      </c>
      <c r="J10" s="65">
        <f>SUM(I10:I$87)</f>
        <v>347</v>
      </c>
      <c r="K10" s="33">
        <v>1</v>
      </c>
      <c r="L10" s="70">
        <f>SUM(K10:K$51)</f>
        <v>165</v>
      </c>
      <c r="M10" s="6">
        <f>SUM(H10:H$87)</f>
        <v>512</v>
      </c>
      <c r="N10" s="43">
        <v>131</v>
      </c>
      <c r="O10" s="6">
        <f>SUM(N10:N$87)</f>
        <v>5049</v>
      </c>
      <c r="P10" s="64">
        <f t="shared" si="0"/>
        <v>-72</v>
      </c>
      <c r="Q10" s="36">
        <f t="shared" si="1"/>
        <v>3458</v>
      </c>
      <c r="R10" s="43">
        <v>3378</v>
      </c>
      <c r="S10" s="33">
        <v>3</v>
      </c>
      <c r="T10" s="33">
        <v>77</v>
      </c>
      <c r="U10" s="29">
        <v>66</v>
      </c>
      <c r="V10" s="44">
        <v>11</v>
      </c>
      <c r="W10" s="88">
        <v>498</v>
      </c>
      <c r="X10" s="75">
        <v>507</v>
      </c>
      <c r="Y10" s="89">
        <f t="shared" si="2"/>
        <v>1005</v>
      </c>
      <c r="Z10" s="90">
        <f t="shared" si="3"/>
        <v>89181</v>
      </c>
      <c r="AA10" s="28">
        <v>890</v>
      </c>
      <c r="AB10" s="79">
        <f t="shared" si="4"/>
        <v>0.09868056325534982</v>
      </c>
      <c r="AC10" s="79">
        <f t="shared" si="5"/>
        <v>0.059333333333333335</v>
      </c>
      <c r="AF10"/>
      <c r="AG10" s="82"/>
      <c r="AH10" s="82"/>
    </row>
    <row r="11" spans="1:34" s="3" customFormat="1" ht="14.25">
      <c r="A11" s="30">
        <v>43975</v>
      </c>
      <c r="B11" s="49">
        <v>16</v>
      </c>
      <c r="C11" s="6">
        <f>SUM(B11:B$87)</f>
        <v>8958</v>
      </c>
      <c r="D11" s="75">
        <v>0</v>
      </c>
      <c r="E11" s="6">
        <f>SUM(D11:D$87)+1</f>
        <v>2050</v>
      </c>
      <c r="F11" s="33">
        <v>0</v>
      </c>
      <c r="G11" s="6">
        <f>SUM(F11:F$87)</f>
        <v>137</v>
      </c>
      <c r="H11" s="43">
        <v>1</v>
      </c>
      <c r="I11" s="39">
        <v>1</v>
      </c>
      <c r="J11" s="65">
        <f>SUM(I11:I$87)</f>
        <v>346</v>
      </c>
      <c r="K11" s="33">
        <v>0</v>
      </c>
      <c r="L11" s="70">
        <f>SUM(K11:K$51)</f>
        <v>164</v>
      </c>
      <c r="M11" s="6">
        <f>SUM(H11:H$87)</f>
        <v>510</v>
      </c>
      <c r="N11" s="43">
        <v>178</v>
      </c>
      <c r="O11" s="6">
        <f>SUM(N11:N$87)</f>
        <v>4918</v>
      </c>
      <c r="P11" s="64">
        <f t="shared" si="0"/>
        <v>-163</v>
      </c>
      <c r="Q11" s="36">
        <f t="shared" si="1"/>
        <v>3530</v>
      </c>
      <c r="R11" s="43">
        <v>3451</v>
      </c>
      <c r="S11" s="33">
        <v>3</v>
      </c>
      <c r="T11" s="33">
        <v>76</v>
      </c>
      <c r="U11" s="29">
        <v>64</v>
      </c>
      <c r="V11" s="44">
        <v>12</v>
      </c>
      <c r="W11" s="88">
        <v>302</v>
      </c>
      <c r="X11" s="75">
        <v>71</v>
      </c>
      <c r="Y11" s="89">
        <f t="shared" si="2"/>
        <v>373</v>
      </c>
      <c r="Z11" s="90">
        <f t="shared" si="3"/>
        <v>88176</v>
      </c>
      <c r="AA11" s="28">
        <v>889</v>
      </c>
      <c r="AB11" s="79">
        <f t="shared" si="4"/>
        <v>0.09924090198705068</v>
      </c>
      <c r="AC11" s="79">
        <f t="shared" si="5"/>
        <v>0.05926666666666667</v>
      </c>
      <c r="AF11"/>
      <c r="AG11" s="82"/>
      <c r="AH11" s="82"/>
    </row>
    <row r="12" spans="1:34" s="3" customFormat="1" ht="14.25">
      <c r="A12" s="30">
        <v>43974</v>
      </c>
      <c r="B12" s="49">
        <v>18</v>
      </c>
      <c r="C12" s="6">
        <f>SUM(B12:B$87)</f>
        <v>8942</v>
      </c>
      <c r="D12" s="75">
        <v>0</v>
      </c>
      <c r="E12" s="6">
        <f>SUM(D12:D$87)+1</f>
        <v>2050</v>
      </c>
      <c r="F12" s="33">
        <v>0</v>
      </c>
      <c r="G12" s="6">
        <f>SUM(F12:F$87)</f>
        <v>137</v>
      </c>
      <c r="H12" s="43">
        <v>0</v>
      </c>
      <c r="I12" s="39">
        <v>0</v>
      </c>
      <c r="J12" s="65">
        <f>SUM(I12:I$87)</f>
        <v>345</v>
      </c>
      <c r="K12" s="33">
        <v>0</v>
      </c>
      <c r="L12" s="70">
        <f>SUM(K12:K$51)</f>
        <v>164</v>
      </c>
      <c r="M12" s="6">
        <f>SUM(H12:H$87)</f>
        <v>509</v>
      </c>
      <c r="N12" s="43">
        <v>140</v>
      </c>
      <c r="O12" s="6">
        <f>SUM(N12:N$87)</f>
        <v>4740</v>
      </c>
      <c r="P12" s="64">
        <f t="shared" si="0"/>
        <v>-122</v>
      </c>
      <c r="Q12" s="36">
        <f t="shared" si="1"/>
        <v>3693</v>
      </c>
      <c r="R12" s="43">
        <v>3616</v>
      </c>
      <c r="S12" s="33">
        <v>3</v>
      </c>
      <c r="T12" s="33">
        <v>74</v>
      </c>
      <c r="U12" s="29">
        <v>62</v>
      </c>
      <c r="V12" s="44">
        <v>12</v>
      </c>
      <c r="W12" s="88">
        <v>906</v>
      </c>
      <c r="X12" s="75">
        <v>75</v>
      </c>
      <c r="Y12" s="89">
        <f t="shared" si="2"/>
        <v>981</v>
      </c>
      <c r="Z12" s="90">
        <f t="shared" si="3"/>
        <v>87803</v>
      </c>
      <c r="AA12" s="28">
        <v>888</v>
      </c>
      <c r="AB12" s="79">
        <f t="shared" si="4"/>
        <v>0.09930664280921495</v>
      </c>
      <c r="AC12" s="79">
        <f t="shared" si="5"/>
        <v>0.0592</v>
      </c>
      <c r="AF12"/>
      <c r="AG12" s="82"/>
      <c r="AH12" s="82"/>
    </row>
    <row r="13" spans="1:34" s="3" customFormat="1" ht="14.25">
      <c r="A13" s="30">
        <v>43973</v>
      </c>
      <c r="B13" s="49">
        <v>112</v>
      </c>
      <c r="C13" s="6">
        <f>SUM(B13:B$87)</f>
        <v>8924</v>
      </c>
      <c r="D13" s="75">
        <v>1</v>
      </c>
      <c r="E13" s="6">
        <f>SUM(D13:D$87)+1</f>
        <v>2050</v>
      </c>
      <c r="F13" s="33">
        <v>1</v>
      </c>
      <c r="G13" s="6">
        <f>SUM(F13:F$87)</f>
        <v>137</v>
      </c>
      <c r="H13" s="43">
        <v>1</v>
      </c>
      <c r="I13" s="39">
        <v>1</v>
      </c>
      <c r="J13" s="65">
        <f>SUM(I13:I$87)</f>
        <v>345</v>
      </c>
      <c r="K13" s="33">
        <v>0</v>
      </c>
      <c r="L13" s="70">
        <f>SUM(K13:K$51)</f>
        <v>164</v>
      </c>
      <c r="M13" s="6">
        <f>SUM(H13:H$87)</f>
        <v>509</v>
      </c>
      <c r="N13" s="43">
        <v>163</v>
      </c>
      <c r="O13" s="6">
        <f>SUM(N13:N$87)</f>
        <v>4600</v>
      </c>
      <c r="P13" s="64">
        <f t="shared" si="0"/>
        <v>-52</v>
      </c>
      <c r="Q13" s="36">
        <f t="shared" si="1"/>
        <v>3815</v>
      </c>
      <c r="R13" s="43">
        <v>3735</v>
      </c>
      <c r="S13" s="33">
        <v>4</v>
      </c>
      <c r="T13" s="33">
        <v>76</v>
      </c>
      <c r="U13" s="29">
        <v>64</v>
      </c>
      <c r="V13" s="44">
        <v>12</v>
      </c>
      <c r="W13" s="88">
        <v>1227</v>
      </c>
      <c r="X13" s="75">
        <v>716</v>
      </c>
      <c r="Y13" s="89">
        <f t="shared" si="2"/>
        <v>1943</v>
      </c>
      <c r="Z13" s="90">
        <f t="shared" si="3"/>
        <v>86822</v>
      </c>
      <c r="AA13" s="28">
        <v>882</v>
      </c>
      <c r="AB13" s="79">
        <f t="shared" si="4"/>
        <v>0.09883460331689825</v>
      </c>
      <c r="AC13" s="79">
        <f t="shared" si="5"/>
        <v>0.0588</v>
      </c>
      <c r="AF13"/>
      <c r="AG13" s="82"/>
      <c r="AH13" s="82"/>
    </row>
    <row r="14" spans="1:34" s="3" customFormat="1" ht="14.25">
      <c r="A14" s="30">
        <v>43972</v>
      </c>
      <c r="B14" s="49">
        <v>122</v>
      </c>
      <c r="C14" s="6">
        <f>SUM(B14:B$87)</f>
        <v>8812</v>
      </c>
      <c r="D14" s="75">
        <v>1</v>
      </c>
      <c r="E14" s="6">
        <f>SUM(D14:D$87)+1</f>
        <v>2049</v>
      </c>
      <c r="F14" s="33">
        <v>0</v>
      </c>
      <c r="G14" s="6">
        <f>SUM(F14:F$87)</f>
        <v>136</v>
      </c>
      <c r="H14" s="43">
        <v>2</v>
      </c>
      <c r="I14" s="39">
        <v>1</v>
      </c>
      <c r="J14" s="65">
        <f>SUM(I14:I$87)</f>
        <v>344</v>
      </c>
      <c r="K14" s="33">
        <v>1</v>
      </c>
      <c r="L14" s="70">
        <f>SUM(K14:K$51)</f>
        <v>164</v>
      </c>
      <c r="M14" s="6">
        <f>SUM(H14:H$87)</f>
        <v>508</v>
      </c>
      <c r="N14" s="43">
        <v>141</v>
      </c>
      <c r="O14" s="6">
        <f>SUM(N14:N$87)</f>
        <v>4437</v>
      </c>
      <c r="P14" s="64">
        <f t="shared" si="0"/>
        <v>-21</v>
      </c>
      <c r="Q14" s="36">
        <f t="shared" si="1"/>
        <v>3867</v>
      </c>
      <c r="R14" s="43">
        <v>3784</v>
      </c>
      <c r="S14" s="33">
        <v>3</v>
      </c>
      <c r="T14" s="33">
        <v>80</v>
      </c>
      <c r="U14" s="29">
        <v>68</v>
      </c>
      <c r="V14" s="44">
        <v>12</v>
      </c>
      <c r="W14" s="88">
        <v>1143</v>
      </c>
      <c r="X14" s="75">
        <v>758</v>
      </c>
      <c r="Y14" s="89">
        <f aca="true" t="shared" si="6" ref="Y14:Y55">W14+X14</f>
        <v>1901</v>
      </c>
      <c r="Z14" s="90">
        <f aca="true" t="shared" si="7" ref="Z14:Z55">Y14+Z15</f>
        <v>84879</v>
      </c>
      <c r="AA14" s="28">
        <v>880</v>
      </c>
      <c r="AB14" s="79">
        <f aca="true" t="shared" si="8" ref="AB14:AB73">(AA14/C14)</f>
        <v>0.09986382206082614</v>
      </c>
      <c r="AC14" s="79">
        <f t="shared" si="5"/>
        <v>0.058666666666666666</v>
      </c>
      <c r="AF14"/>
      <c r="AG14" s="82"/>
      <c r="AH14" s="82"/>
    </row>
    <row r="15" spans="1:34" s="3" customFormat="1" ht="14.25">
      <c r="A15" s="30">
        <v>43971</v>
      </c>
      <c r="B15" s="49">
        <v>113</v>
      </c>
      <c r="C15" s="6">
        <f>SUM(B15:B$87)</f>
        <v>8690</v>
      </c>
      <c r="D15" s="75">
        <v>0</v>
      </c>
      <c r="E15" s="6">
        <f>SUM(D15:D$87)+1</f>
        <v>2048</v>
      </c>
      <c r="F15" s="33">
        <v>0</v>
      </c>
      <c r="G15" s="6">
        <f>SUM(F15:F$87)</f>
        <v>136</v>
      </c>
      <c r="H15" s="43">
        <v>2</v>
      </c>
      <c r="I15" s="39">
        <v>1</v>
      </c>
      <c r="J15" s="65">
        <f>SUM(I15:I$87)</f>
        <v>343</v>
      </c>
      <c r="K15" s="33">
        <v>1</v>
      </c>
      <c r="L15" s="70">
        <f>SUM(K15:K$51)</f>
        <v>163</v>
      </c>
      <c r="M15" s="6">
        <f>SUM(H15:H$87)</f>
        <v>506</v>
      </c>
      <c r="N15" s="43">
        <v>123</v>
      </c>
      <c r="O15" s="6">
        <f>SUM(N15:N$87)</f>
        <v>4296</v>
      </c>
      <c r="P15" s="64">
        <f t="shared" si="0"/>
        <v>-12</v>
      </c>
      <c r="Q15" s="36">
        <f t="shared" si="1"/>
        <v>3888</v>
      </c>
      <c r="R15" s="43">
        <v>3802</v>
      </c>
      <c r="S15" s="33">
        <v>3</v>
      </c>
      <c r="T15" s="33">
        <v>83</v>
      </c>
      <c r="U15" s="29" t="s">
        <v>37</v>
      </c>
      <c r="V15" s="44">
        <v>14</v>
      </c>
      <c r="W15" s="88">
        <v>1008</v>
      </c>
      <c r="X15" s="75">
        <v>819</v>
      </c>
      <c r="Y15" s="89">
        <f t="shared" si="6"/>
        <v>1827</v>
      </c>
      <c r="Z15" s="90">
        <f t="shared" si="7"/>
        <v>82978</v>
      </c>
      <c r="AA15" s="28">
        <v>879</v>
      </c>
      <c r="AB15" s="79">
        <f t="shared" si="8"/>
        <v>0.10115074798619103</v>
      </c>
      <c r="AC15" s="79">
        <f t="shared" si="5"/>
        <v>0.0586</v>
      </c>
      <c r="AF15"/>
      <c r="AG15" s="82"/>
      <c r="AH15" s="82"/>
    </row>
    <row r="16" spans="1:34" s="3" customFormat="1" ht="14.25">
      <c r="A16" s="30">
        <v>43970</v>
      </c>
      <c r="B16" s="49">
        <v>128</v>
      </c>
      <c r="C16" s="6">
        <f>SUM(B16:B$87)</f>
        <v>8577</v>
      </c>
      <c r="D16" s="75">
        <v>0</v>
      </c>
      <c r="E16" s="6">
        <f>SUM(D16:D$87)+1</f>
        <v>2048</v>
      </c>
      <c r="F16" s="33">
        <v>0</v>
      </c>
      <c r="G16" s="6">
        <f>SUM(F16:F$87)</f>
        <v>136</v>
      </c>
      <c r="H16" s="43">
        <v>1</v>
      </c>
      <c r="I16" s="39">
        <v>0</v>
      </c>
      <c r="J16" s="65">
        <f>SUM(I16:I$87)</f>
        <v>342</v>
      </c>
      <c r="K16" s="33">
        <v>1</v>
      </c>
      <c r="L16" s="70">
        <f>SUM(K16:K$51)</f>
        <v>162</v>
      </c>
      <c r="M16" s="6">
        <f>SUM(H16:H$87)</f>
        <v>504</v>
      </c>
      <c r="N16" s="43">
        <v>164</v>
      </c>
      <c r="O16" s="6">
        <f>SUM(N16:N$87)</f>
        <v>4173</v>
      </c>
      <c r="P16" s="64">
        <f t="shared" si="0"/>
        <v>-37</v>
      </c>
      <c r="Q16" s="36">
        <f t="shared" si="1"/>
        <v>3900</v>
      </c>
      <c r="R16" s="43">
        <v>3777</v>
      </c>
      <c r="S16" s="33">
        <v>2</v>
      </c>
      <c r="T16" s="33">
        <v>121</v>
      </c>
      <c r="U16" s="29">
        <v>107</v>
      </c>
      <c r="V16" s="44">
        <v>14</v>
      </c>
      <c r="W16" s="88">
        <v>1321</v>
      </c>
      <c r="X16" s="75">
        <v>1039</v>
      </c>
      <c r="Y16" s="89">
        <f t="shared" si="6"/>
        <v>2360</v>
      </c>
      <c r="Z16" s="90">
        <f t="shared" si="7"/>
        <v>81151</v>
      </c>
      <c r="AA16" s="28">
        <v>879</v>
      </c>
      <c r="AB16" s="79">
        <f t="shared" si="8"/>
        <v>0.1024833857992305</v>
      </c>
      <c r="AC16" s="79">
        <f t="shared" si="5"/>
        <v>0.0586</v>
      </c>
      <c r="AF16"/>
      <c r="AG16" s="82"/>
      <c r="AH16" s="82"/>
    </row>
    <row r="17" spans="1:34" s="3" customFormat="1" ht="14.25">
      <c r="A17" s="30">
        <v>43969</v>
      </c>
      <c r="B17" s="49">
        <v>114</v>
      </c>
      <c r="C17" s="6">
        <f>SUM(B17:B$87)</f>
        <v>8449</v>
      </c>
      <c r="D17" s="75">
        <v>3</v>
      </c>
      <c r="E17" s="6">
        <f>SUM(D17:D$87)+1</f>
        <v>2048</v>
      </c>
      <c r="F17" s="33">
        <v>0</v>
      </c>
      <c r="G17" s="6">
        <f>SUM(F17:F$87)</f>
        <v>136</v>
      </c>
      <c r="H17" s="43">
        <v>0</v>
      </c>
      <c r="I17" s="39">
        <v>0</v>
      </c>
      <c r="J17" s="65">
        <f>SUM(I17:I$87)</f>
        <v>342</v>
      </c>
      <c r="K17" s="33">
        <v>0</v>
      </c>
      <c r="L17" s="70">
        <f>SUM(K17:K$51)</f>
        <v>161</v>
      </c>
      <c r="M17" s="6">
        <f>SUM(H17:H$87)</f>
        <v>503</v>
      </c>
      <c r="N17" s="43">
        <v>104</v>
      </c>
      <c r="O17" s="6">
        <f>SUM(N17:N$87)</f>
        <v>4009</v>
      </c>
      <c r="P17" s="64">
        <f t="shared" si="0"/>
        <v>10</v>
      </c>
      <c r="Q17" s="36">
        <f t="shared" si="1"/>
        <v>3937</v>
      </c>
      <c r="R17" s="43">
        <v>3820</v>
      </c>
      <c r="S17" s="33">
        <v>2</v>
      </c>
      <c r="T17" s="33">
        <v>115</v>
      </c>
      <c r="U17" s="29">
        <v>101</v>
      </c>
      <c r="V17" s="44">
        <v>14</v>
      </c>
      <c r="W17" s="88">
        <v>598</v>
      </c>
      <c r="X17" s="75">
        <v>617</v>
      </c>
      <c r="Y17" s="89">
        <f t="shared" si="6"/>
        <v>1215</v>
      </c>
      <c r="Z17" s="90">
        <f t="shared" si="7"/>
        <v>78791</v>
      </c>
      <c r="AA17" s="28">
        <v>874</v>
      </c>
      <c r="AB17" s="79">
        <f t="shared" si="8"/>
        <v>0.10344419457924015</v>
      </c>
      <c r="AC17" s="79">
        <f aca="true" t="shared" si="9" ref="AC17:AC22">AA17/15000</f>
        <v>0.05826666666666667</v>
      </c>
      <c r="AF17"/>
      <c r="AG17" s="82"/>
      <c r="AH17" s="82"/>
    </row>
    <row r="18" spans="1:34" s="3" customFormat="1" ht="14.25">
      <c r="A18" s="30">
        <v>43968</v>
      </c>
      <c r="B18" s="49">
        <v>42</v>
      </c>
      <c r="C18" s="6">
        <f>SUM(B18:B$87)</f>
        <v>8335</v>
      </c>
      <c r="D18" s="75">
        <v>0</v>
      </c>
      <c r="E18" s="6">
        <f>SUM(D18:D$87)+1</f>
        <v>2045</v>
      </c>
      <c r="F18" s="33">
        <v>0</v>
      </c>
      <c r="G18" s="6">
        <f>SUM(F18:F$87)</f>
        <v>136</v>
      </c>
      <c r="H18" s="43">
        <v>0</v>
      </c>
      <c r="I18" s="39">
        <v>0</v>
      </c>
      <c r="J18" s="65">
        <f>SUM(I18:I$87)</f>
        <v>342</v>
      </c>
      <c r="K18" s="33">
        <v>0</v>
      </c>
      <c r="L18" s="70">
        <f>SUM(K18:K$51)</f>
        <v>161</v>
      </c>
      <c r="M18" s="6">
        <f>SUM(H18:H$87)</f>
        <v>503</v>
      </c>
      <c r="N18" s="43">
        <v>154</v>
      </c>
      <c r="O18" s="6">
        <f>SUM(N18:N$87)</f>
        <v>3905</v>
      </c>
      <c r="P18" s="64">
        <f t="shared" si="0"/>
        <v>-112</v>
      </c>
      <c r="Q18" s="36">
        <f t="shared" si="1"/>
        <v>3927</v>
      </c>
      <c r="R18" s="43">
        <v>3802</v>
      </c>
      <c r="S18" s="33">
        <v>2</v>
      </c>
      <c r="T18" s="33">
        <v>123</v>
      </c>
      <c r="U18" s="29">
        <v>106</v>
      </c>
      <c r="V18" s="44">
        <v>17</v>
      </c>
      <c r="W18" s="88">
        <v>708</v>
      </c>
      <c r="X18" s="75">
        <v>462</v>
      </c>
      <c r="Y18" s="89">
        <f t="shared" si="6"/>
        <v>1170</v>
      </c>
      <c r="Z18" s="90">
        <f t="shared" si="7"/>
        <v>77576</v>
      </c>
      <c r="AA18" s="28">
        <v>872</v>
      </c>
      <c r="AB18" s="79">
        <f t="shared" si="8"/>
        <v>0.10461907618476304</v>
      </c>
      <c r="AC18" s="79">
        <f t="shared" si="9"/>
        <v>0.058133333333333335</v>
      </c>
      <c r="AF18"/>
      <c r="AG18" s="82"/>
      <c r="AH18" s="82"/>
    </row>
    <row r="19" spans="1:34" s="3" customFormat="1" ht="14.25">
      <c r="A19" s="30">
        <v>43967</v>
      </c>
      <c r="B19" s="49">
        <v>58</v>
      </c>
      <c r="C19" s="6">
        <f>SUM(B19:B$87)</f>
        <v>8293</v>
      </c>
      <c r="D19" s="75">
        <v>0</v>
      </c>
      <c r="E19" s="6">
        <f>SUM(D19:D$87)+1</f>
        <v>2045</v>
      </c>
      <c r="F19" s="33">
        <v>0</v>
      </c>
      <c r="G19" s="6">
        <f>SUM(F19:F$87)</f>
        <v>136</v>
      </c>
      <c r="H19" s="43">
        <v>2</v>
      </c>
      <c r="I19" s="39">
        <v>1</v>
      </c>
      <c r="J19" s="65">
        <f>SUM(I19:I$87)</f>
        <v>342</v>
      </c>
      <c r="K19" s="33">
        <v>1</v>
      </c>
      <c r="L19" s="70">
        <f>SUM(K19:K$51)</f>
        <v>161</v>
      </c>
      <c r="M19" s="6">
        <f>SUM(H19:H$87)</f>
        <v>503</v>
      </c>
      <c r="N19" s="43">
        <v>93</v>
      </c>
      <c r="O19" s="6">
        <f>SUM(N19:N$87)</f>
        <v>3751</v>
      </c>
      <c r="P19" s="64">
        <f t="shared" si="0"/>
        <v>-37</v>
      </c>
      <c r="Q19" s="36">
        <f t="shared" si="1"/>
        <v>4039</v>
      </c>
      <c r="R19" s="43">
        <v>3917</v>
      </c>
      <c r="S19" s="33">
        <v>2</v>
      </c>
      <c r="T19" s="33">
        <v>120</v>
      </c>
      <c r="U19" s="29">
        <v>103</v>
      </c>
      <c r="V19" s="44">
        <v>17</v>
      </c>
      <c r="W19" s="88">
        <v>1137</v>
      </c>
      <c r="X19" s="75">
        <v>611</v>
      </c>
      <c r="Y19" s="89">
        <f t="shared" si="6"/>
        <v>1748</v>
      </c>
      <c r="Z19" s="90">
        <f t="shared" si="7"/>
        <v>76406</v>
      </c>
      <c r="AA19" s="28">
        <v>872</v>
      </c>
      <c r="AB19" s="79">
        <f t="shared" si="8"/>
        <v>0.10514892077655855</v>
      </c>
      <c r="AC19" s="79">
        <f t="shared" si="9"/>
        <v>0.058133333333333335</v>
      </c>
      <c r="AF19"/>
      <c r="AG19" s="82"/>
      <c r="AH19" s="82"/>
    </row>
    <row r="20" spans="1:34" s="3" customFormat="1" ht="14.25">
      <c r="A20" s="30">
        <v>43966</v>
      </c>
      <c r="B20" s="49">
        <v>153</v>
      </c>
      <c r="C20" s="6">
        <f>SUM(B20:B$87)</f>
        <v>8235</v>
      </c>
      <c r="D20" s="75">
        <v>0</v>
      </c>
      <c r="E20" s="6">
        <f>SUM(D20:D$87)+1</f>
        <v>2045</v>
      </c>
      <c r="F20" s="33">
        <v>0</v>
      </c>
      <c r="G20" s="6">
        <f>SUM(F20:F$87)</f>
        <v>136</v>
      </c>
      <c r="H20" s="43">
        <v>1</v>
      </c>
      <c r="I20" s="39">
        <v>1</v>
      </c>
      <c r="J20" s="65">
        <f>SUM(I20:I$87)</f>
        <v>341</v>
      </c>
      <c r="K20" s="33">
        <v>0</v>
      </c>
      <c r="L20" s="70">
        <f>SUM(K20:K$51)</f>
        <v>160</v>
      </c>
      <c r="M20" s="6">
        <f>SUM(H20:H$87)</f>
        <v>501</v>
      </c>
      <c r="N20" s="43">
        <v>108</v>
      </c>
      <c r="O20" s="6">
        <f>SUM(N20:N$87)</f>
        <v>3658</v>
      </c>
      <c r="P20" s="64">
        <f t="shared" si="0"/>
        <v>44</v>
      </c>
      <c r="Q20" s="36">
        <f t="shared" si="1"/>
        <v>4076</v>
      </c>
      <c r="R20" s="43">
        <v>3952</v>
      </c>
      <c r="S20" s="33">
        <v>2</v>
      </c>
      <c r="T20" s="33">
        <v>122</v>
      </c>
      <c r="U20" s="29">
        <v>105</v>
      </c>
      <c r="V20" s="44">
        <v>17</v>
      </c>
      <c r="W20" s="88">
        <v>958</v>
      </c>
      <c r="X20" s="75">
        <v>1349</v>
      </c>
      <c r="Y20" s="89">
        <f t="shared" si="6"/>
        <v>2307</v>
      </c>
      <c r="Z20" s="90">
        <f t="shared" si="7"/>
        <v>74658</v>
      </c>
      <c r="AA20" s="28">
        <v>870</v>
      </c>
      <c r="AB20" s="79">
        <f t="shared" si="8"/>
        <v>0.10564663023679417</v>
      </c>
      <c r="AC20" s="79">
        <f t="shared" si="9"/>
        <v>0.058</v>
      </c>
      <c r="AF20"/>
      <c r="AG20" s="82"/>
      <c r="AH20" s="82"/>
    </row>
    <row r="21" spans="1:34" s="3" customFormat="1" ht="14.25">
      <c r="A21" s="30">
        <v>43965</v>
      </c>
      <c r="B21" s="49">
        <v>191</v>
      </c>
      <c r="C21" s="6">
        <f>SUM(B21:B$87)</f>
        <v>8082</v>
      </c>
      <c r="D21" s="75">
        <v>0</v>
      </c>
      <c r="E21" s="6">
        <f>SUM(D21:D$87)+1</f>
        <v>2045</v>
      </c>
      <c r="F21" s="33">
        <v>1</v>
      </c>
      <c r="G21" s="6">
        <f>SUM(F21:F$87)</f>
        <v>136</v>
      </c>
      <c r="H21" s="43">
        <v>2</v>
      </c>
      <c r="I21" s="39">
        <v>0</v>
      </c>
      <c r="J21" s="65">
        <f>SUM(I21:I$87)</f>
        <v>340</v>
      </c>
      <c r="K21" s="33">
        <v>2</v>
      </c>
      <c r="L21" s="70">
        <f>SUM(K21:K$51)</f>
        <v>160</v>
      </c>
      <c r="M21" s="6">
        <f>SUM(H21:H$87)</f>
        <v>500</v>
      </c>
      <c r="N21" s="43">
        <v>150</v>
      </c>
      <c r="O21" s="6">
        <f>SUM(N21:N$87)</f>
        <v>3550</v>
      </c>
      <c r="P21" s="64">
        <f t="shared" si="0"/>
        <v>39</v>
      </c>
      <c r="Q21" s="36">
        <f t="shared" si="1"/>
        <v>4032</v>
      </c>
      <c r="R21" s="43">
        <v>3905</v>
      </c>
      <c r="S21" s="33">
        <v>5</v>
      </c>
      <c r="T21" s="33">
        <v>122</v>
      </c>
      <c r="U21" s="29">
        <v>102</v>
      </c>
      <c r="V21" s="44">
        <v>20</v>
      </c>
      <c r="W21" s="43">
        <v>1251</v>
      </c>
      <c r="X21" s="33">
        <v>1600</v>
      </c>
      <c r="Y21" s="67">
        <f t="shared" si="6"/>
        <v>2851</v>
      </c>
      <c r="Z21" s="6">
        <f t="shared" si="7"/>
        <v>72351</v>
      </c>
      <c r="AA21" s="28">
        <v>870</v>
      </c>
      <c r="AB21" s="79">
        <f t="shared" si="8"/>
        <v>0.10764662212323682</v>
      </c>
      <c r="AC21" s="79">
        <f t="shared" si="9"/>
        <v>0.058</v>
      </c>
      <c r="AF21"/>
      <c r="AG21" s="82"/>
      <c r="AH21" s="82"/>
    </row>
    <row r="22" spans="1:34" s="3" customFormat="1" ht="14.25">
      <c r="A22" s="30">
        <v>43964</v>
      </c>
      <c r="B22" s="49">
        <v>139</v>
      </c>
      <c r="C22" s="6">
        <f>SUM(B22:B$87)</f>
        <v>7891</v>
      </c>
      <c r="D22" s="75">
        <v>3</v>
      </c>
      <c r="E22" s="6">
        <f>SUM(D22:D$87)+1</f>
        <v>2045</v>
      </c>
      <c r="F22" s="33">
        <v>0</v>
      </c>
      <c r="G22" s="6">
        <f>SUM(F22:F$87)</f>
        <v>135</v>
      </c>
      <c r="H22" s="43">
        <v>4</v>
      </c>
      <c r="I22" s="39">
        <v>3</v>
      </c>
      <c r="J22" s="65">
        <f>SUM(I22:I$87)</f>
        <v>340</v>
      </c>
      <c r="K22" s="33">
        <v>1</v>
      </c>
      <c r="L22" s="70">
        <f>SUM(K22:K$51)</f>
        <v>158</v>
      </c>
      <c r="M22" s="6">
        <f>SUM(H22:H$87)</f>
        <v>498</v>
      </c>
      <c r="N22" s="43">
        <v>103</v>
      </c>
      <c r="O22" s="6">
        <f>SUM(N22:N$87)</f>
        <v>3400</v>
      </c>
      <c r="P22" s="64">
        <f t="shared" si="0"/>
        <v>32</v>
      </c>
      <c r="Q22" s="36">
        <f t="shared" si="1"/>
        <v>3993</v>
      </c>
      <c r="R22" s="43">
        <v>3858</v>
      </c>
      <c r="S22" s="33">
        <v>4</v>
      </c>
      <c r="T22" s="33">
        <v>131</v>
      </c>
      <c r="U22" s="29">
        <v>110</v>
      </c>
      <c r="V22" s="44">
        <v>21</v>
      </c>
      <c r="W22" s="43">
        <v>1318</v>
      </c>
      <c r="X22" s="33">
        <v>1270</v>
      </c>
      <c r="Y22" s="67">
        <f t="shared" si="6"/>
        <v>2588</v>
      </c>
      <c r="Z22" s="6">
        <f t="shared" si="7"/>
        <v>69500</v>
      </c>
      <c r="AA22" s="28">
        <v>867</v>
      </c>
      <c r="AB22" s="79">
        <f t="shared" si="8"/>
        <v>0.10987200608287923</v>
      </c>
      <c r="AC22" s="79">
        <f t="shared" si="9"/>
        <v>0.0578</v>
      </c>
      <c r="AF22"/>
      <c r="AG22" s="82"/>
      <c r="AH22" s="82"/>
    </row>
    <row r="23" spans="1:34" s="3" customFormat="1" ht="14.25">
      <c r="A23" s="30">
        <v>43963</v>
      </c>
      <c r="B23" s="49">
        <v>115</v>
      </c>
      <c r="C23" s="6">
        <f>SUM(B23:B$87)</f>
        <v>7752</v>
      </c>
      <c r="D23" s="75">
        <v>3</v>
      </c>
      <c r="E23" s="6">
        <f>SUM(D23:D$87)+1</f>
        <v>2042</v>
      </c>
      <c r="F23" s="33">
        <v>0</v>
      </c>
      <c r="G23" s="6">
        <f>SUM(F23:F$87)</f>
        <v>135</v>
      </c>
      <c r="H23" s="43">
        <v>1</v>
      </c>
      <c r="I23" s="39">
        <v>1</v>
      </c>
      <c r="J23" s="65">
        <f>SUM(I23:I$87)</f>
        <v>337</v>
      </c>
      <c r="K23" s="33">
        <v>0</v>
      </c>
      <c r="L23" s="70">
        <f>SUM(K23:K$51)</f>
        <v>157</v>
      </c>
      <c r="M23" s="6">
        <f>SUM(H23:H$87)</f>
        <v>494</v>
      </c>
      <c r="N23" s="43">
        <v>142</v>
      </c>
      <c r="O23" s="6">
        <f>SUM(N23:N$87)</f>
        <v>3297</v>
      </c>
      <c r="P23" s="64">
        <f t="shared" si="0"/>
        <v>-28</v>
      </c>
      <c r="Q23" s="36">
        <f t="shared" si="1"/>
        <v>3961</v>
      </c>
      <c r="R23" s="43">
        <v>3816</v>
      </c>
      <c r="S23" s="33">
        <v>6</v>
      </c>
      <c r="T23" s="33">
        <v>139</v>
      </c>
      <c r="U23" s="29">
        <v>116</v>
      </c>
      <c r="V23" s="44">
        <v>23</v>
      </c>
      <c r="W23" s="43">
        <v>943</v>
      </c>
      <c r="X23" s="33">
        <v>1220</v>
      </c>
      <c r="Y23" s="67">
        <f t="shared" si="6"/>
        <v>2163</v>
      </c>
      <c r="Z23" s="6">
        <f t="shared" si="7"/>
        <v>66912</v>
      </c>
      <c r="AA23" s="28">
        <v>865</v>
      </c>
      <c r="AB23" s="79">
        <f t="shared" si="8"/>
        <v>0.11158410732714139</v>
      </c>
      <c r="AC23" s="79">
        <f aca="true" t="shared" si="10" ref="AC23:AC28">AA23/15000</f>
        <v>0.057666666666666665</v>
      </c>
      <c r="AF23"/>
      <c r="AG23" s="82"/>
      <c r="AH23" s="82"/>
    </row>
    <row r="24" spans="1:34" s="3" customFormat="1" ht="14.25">
      <c r="A24" s="30">
        <v>43962</v>
      </c>
      <c r="B24" s="49">
        <v>151</v>
      </c>
      <c r="C24" s="6">
        <f>SUM(B24:B$87)</f>
        <v>7637</v>
      </c>
      <c r="D24" s="75">
        <v>10</v>
      </c>
      <c r="E24" s="6">
        <f>SUM(D24:D$87)+1</f>
        <v>2039</v>
      </c>
      <c r="F24" s="33">
        <v>0</v>
      </c>
      <c r="G24" s="6">
        <f>SUM(F24:F$87)</f>
        <v>135</v>
      </c>
      <c r="H24" s="43">
        <v>3</v>
      </c>
      <c r="I24" s="39">
        <v>1</v>
      </c>
      <c r="J24" s="65">
        <f>SUM(I24:I$87)</f>
        <v>336</v>
      </c>
      <c r="K24" s="33">
        <v>2</v>
      </c>
      <c r="L24" s="70">
        <f>SUM(K24:K$51)</f>
        <v>157</v>
      </c>
      <c r="M24" s="6">
        <f>SUM(H24:H$87)</f>
        <v>493</v>
      </c>
      <c r="N24" s="43">
        <v>85</v>
      </c>
      <c r="O24" s="6">
        <f>SUM(N24:N$87)</f>
        <v>3155</v>
      </c>
      <c r="P24" s="64">
        <f t="shared" si="0"/>
        <v>63</v>
      </c>
      <c r="Q24" s="36">
        <f t="shared" si="1"/>
        <v>3989</v>
      </c>
      <c r="R24" s="43">
        <v>3838</v>
      </c>
      <c r="S24" s="33">
        <v>11</v>
      </c>
      <c r="T24" s="33">
        <v>140</v>
      </c>
      <c r="U24" s="29">
        <v>115</v>
      </c>
      <c r="V24" s="44">
        <v>25</v>
      </c>
      <c r="W24" s="43">
        <v>665</v>
      </c>
      <c r="X24" s="33">
        <v>1420</v>
      </c>
      <c r="Y24" s="67">
        <f t="shared" si="6"/>
        <v>2085</v>
      </c>
      <c r="Z24" s="6">
        <f t="shared" si="7"/>
        <v>64749</v>
      </c>
      <c r="AA24" s="28">
        <v>856</v>
      </c>
      <c r="AB24" s="79">
        <f t="shared" si="8"/>
        <v>0.11208589760377112</v>
      </c>
      <c r="AC24" s="79">
        <f t="shared" si="10"/>
        <v>0.05706666666666667</v>
      </c>
      <c r="AF24"/>
      <c r="AG24" s="82"/>
      <c r="AH24" s="82"/>
    </row>
    <row r="25" spans="1:34" s="3" customFormat="1" ht="14.25">
      <c r="A25" s="30">
        <v>43961</v>
      </c>
      <c r="B25" s="49">
        <v>24</v>
      </c>
      <c r="C25" s="6">
        <f>SUM(B25:B$87)</f>
        <v>7486</v>
      </c>
      <c r="D25" s="75">
        <v>6</v>
      </c>
      <c r="E25" s="6">
        <f>SUM(D25:D$87)+1</f>
        <v>2029</v>
      </c>
      <c r="F25" s="33">
        <v>0</v>
      </c>
      <c r="G25" s="6">
        <f>SUM(F25:F$87)</f>
        <v>135</v>
      </c>
      <c r="H25" s="43">
        <v>2</v>
      </c>
      <c r="I25" s="39">
        <v>1</v>
      </c>
      <c r="J25" s="65">
        <f>SUM(I25:I$87)</f>
        <v>335</v>
      </c>
      <c r="K25" s="33">
        <v>1</v>
      </c>
      <c r="L25" s="70">
        <f>SUM(K25:K$51)</f>
        <v>155</v>
      </c>
      <c r="M25" s="6">
        <f>SUM(H25:H$87)</f>
        <v>490</v>
      </c>
      <c r="N25" s="43">
        <v>56</v>
      </c>
      <c r="O25" s="6">
        <f>SUM(N25:N$87)</f>
        <v>3070</v>
      </c>
      <c r="P25" s="64">
        <f t="shared" si="0"/>
        <v>-34</v>
      </c>
      <c r="Q25" s="36">
        <f t="shared" si="1"/>
        <v>3926</v>
      </c>
      <c r="R25" s="43">
        <v>3784</v>
      </c>
      <c r="S25" s="33">
        <v>12</v>
      </c>
      <c r="T25" s="33">
        <v>130</v>
      </c>
      <c r="U25" s="29">
        <v>101</v>
      </c>
      <c r="V25" s="44">
        <v>29</v>
      </c>
      <c r="W25" s="43">
        <v>540</v>
      </c>
      <c r="X25" s="33">
        <v>366</v>
      </c>
      <c r="Y25" s="67">
        <f t="shared" si="6"/>
        <v>906</v>
      </c>
      <c r="Z25" s="6">
        <f t="shared" si="7"/>
        <v>62664</v>
      </c>
      <c r="AA25" s="28">
        <v>856</v>
      </c>
      <c r="AB25" s="79">
        <f t="shared" si="8"/>
        <v>0.11434678065722682</v>
      </c>
      <c r="AC25" s="79">
        <f t="shared" si="10"/>
        <v>0.05706666666666667</v>
      </c>
      <c r="AF25"/>
      <c r="AG25" s="82"/>
      <c r="AH25" s="82"/>
    </row>
    <row r="26" spans="1:34" s="3" customFormat="1" ht="14.25">
      <c r="A26" s="30">
        <v>43960</v>
      </c>
      <c r="B26" s="49">
        <v>20</v>
      </c>
      <c r="C26" s="6">
        <f>SUM(B26:B$87)</f>
        <v>7462</v>
      </c>
      <c r="D26" s="75">
        <v>2</v>
      </c>
      <c r="E26" s="6">
        <f>SUM(D26:D$87)+1</f>
        <v>2023</v>
      </c>
      <c r="F26" s="33">
        <v>0</v>
      </c>
      <c r="G26" s="6">
        <f>SUM(F26:F$87)</f>
        <v>135</v>
      </c>
      <c r="H26" s="43">
        <v>1</v>
      </c>
      <c r="I26" s="39">
        <v>1</v>
      </c>
      <c r="J26" s="65">
        <f>SUM(I26:I$87)</f>
        <v>334</v>
      </c>
      <c r="K26" s="33">
        <v>0</v>
      </c>
      <c r="L26" s="70">
        <f>SUM(K26:K$51)</f>
        <v>154</v>
      </c>
      <c r="M26" s="6">
        <f>SUM(H26:H$87)</f>
        <v>488</v>
      </c>
      <c r="N26" s="43">
        <v>97</v>
      </c>
      <c r="O26" s="6">
        <f>SUM(N26:N$87)</f>
        <v>3014</v>
      </c>
      <c r="P26" s="64">
        <f t="shared" si="0"/>
        <v>-78</v>
      </c>
      <c r="Q26" s="36">
        <f t="shared" si="1"/>
        <v>3960</v>
      </c>
      <c r="R26" s="43">
        <v>3822</v>
      </c>
      <c r="S26" s="33">
        <v>13</v>
      </c>
      <c r="T26" s="33">
        <v>125</v>
      </c>
      <c r="U26" s="29">
        <v>96</v>
      </c>
      <c r="V26" s="44">
        <v>29</v>
      </c>
      <c r="W26" s="43">
        <v>1029</v>
      </c>
      <c r="X26" s="33">
        <v>430</v>
      </c>
      <c r="Y26" s="67">
        <f t="shared" si="6"/>
        <v>1459</v>
      </c>
      <c r="Z26" s="6">
        <f t="shared" si="7"/>
        <v>61758</v>
      </c>
      <c r="AA26" s="28">
        <v>850</v>
      </c>
      <c r="AB26" s="79">
        <f t="shared" si="8"/>
        <v>0.1139104797641383</v>
      </c>
      <c r="AC26" s="79">
        <f t="shared" si="10"/>
        <v>0.056666666666666664</v>
      </c>
      <c r="AF26"/>
      <c r="AG26" s="82"/>
      <c r="AH26" s="82"/>
    </row>
    <row r="27" spans="1:34" s="3" customFormat="1" ht="14.25">
      <c r="A27" s="30">
        <v>43959</v>
      </c>
      <c r="B27" s="49">
        <v>215</v>
      </c>
      <c r="C27" s="6">
        <f>SUM(B27:B$87)</f>
        <v>7442</v>
      </c>
      <c r="D27" s="75">
        <v>6</v>
      </c>
      <c r="E27" s="6">
        <f>SUM(D27:D$87)+1</f>
        <v>2021</v>
      </c>
      <c r="F27" s="33">
        <v>0</v>
      </c>
      <c r="G27" s="6">
        <f>SUM(F27:F$87)</f>
        <v>135</v>
      </c>
      <c r="H27" s="43">
        <v>3</v>
      </c>
      <c r="I27" s="39">
        <v>1</v>
      </c>
      <c r="J27" s="65">
        <f>SUM(I27:I$87)</f>
        <v>333</v>
      </c>
      <c r="K27" s="33">
        <v>2</v>
      </c>
      <c r="L27" s="70">
        <f>SUM(K27:K$51)</f>
        <v>154</v>
      </c>
      <c r="M27" s="6">
        <f>SUM(H27:H$87)</f>
        <v>487</v>
      </c>
      <c r="N27" s="43">
        <v>90</v>
      </c>
      <c r="O27" s="6">
        <f>SUM(N27:N$87)</f>
        <v>2917</v>
      </c>
      <c r="P27" s="64">
        <f t="shared" si="0"/>
        <v>122</v>
      </c>
      <c r="Q27" s="36">
        <f t="shared" si="1"/>
        <v>4038</v>
      </c>
      <c r="R27" s="43">
        <v>3900</v>
      </c>
      <c r="S27" s="33">
        <v>12</v>
      </c>
      <c r="T27" s="33">
        <v>126</v>
      </c>
      <c r="U27" s="29">
        <v>97</v>
      </c>
      <c r="V27" s="44">
        <v>29</v>
      </c>
      <c r="W27" s="43">
        <v>1116</v>
      </c>
      <c r="X27" s="33">
        <v>2097</v>
      </c>
      <c r="Y27" s="67">
        <f t="shared" si="6"/>
        <v>3213</v>
      </c>
      <c r="Z27" s="6">
        <f t="shared" si="7"/>
        <v>60299</v>
      </c>
      <c r="AA27" s="28">
        <v>833</v>
      </c>
      <c r="AB27" s="79">
        <f t="shared" si="8"/>
        <v>0.11193227626981994</v>
      </c>
      <c r="AC27" s="79">
        <f t="shared" si="10"/>
        <v>0.05553333333333333</v>
      </c>
      <c r="AF27"/>
      <c r="AG27" s="82"/>
      <c r="AH27" s="82"/>
    </row>
    <row r="28" spans="1:34" s="3" customFormat="1" ht="14.25">
      <c r="A28" s="30">
        <v>43958</v>
      </c>
      <c r="B28" s="49">
        <v>217</v>
      </c>
      <c r="C28" s="6">
        <f>SUM(B28:B$87)</f>
        <v>7227</v>
      </c>
      <c r="D28" s="75">
        <v>0</v>
      </c>
      <c r="E28" s="6">
        <f>SUM(D28:D$87)+1</f>
        <v>2015</v>
      </c>
      <c r="F28" s="33">
        <v>0</v>
      </c>
      <c r="G28" s="6">
        <f>SUM(F28:F$87)</f>
        <v>135</v>
      </c>
      <c r="H28" s="43">
        <v>4</v>
      </c>
      <c r="I28" s="39">
        <v>3</v>
      </c>
      <c r="J28" s="65">
        <f>SUM(I28:I$87)</f>
        <v>332</v>
      </c>
      <c r="K28" s="33">
        <v>1</v>
      </c>
      <c r="L28" s="70">
        <f>SUM(K28:K$51)</f>
        <v>152</v>
      </c>
      <c r="M28" s="6">
        <f>SUM(H28:H$87)</f>
        <v>484</v>
      </c>
      <c r="N28" s="43">
        <v>95</v>
      </c>
      <c r="O28" s="6">
        <f>SUM(N28:N$87)</f>
        <v>2827</v>
      </c>
      <c r="P28" s="64">
        <f t="shared" si="0"/>
        <v>118</v>
      </c>
      <c r="Q28" s="36">
        <f t="shared" si="1"/>
        <v>3916</v>
      </c>
      <c r="R28" s="43">
        <v>3773</v>
      </c>
      <c r="S28" s="33">
        <v>14</v>
      </c>
      <c r="T28" s="33">
        <v>129</v>
      </c>
      <c r="U28" s="29">
        <v>99</v>
      </c>
      <c r="V28" s="44">
        <v>30</v>
      </c>
      <c r="W28" s="43">
        <v>1213</v>
      </c>
      <c r="X28" s="33">
        <v>1836</v>
      </c>
      <c r="Y28" s="67">
        <f t="shared" si="6"/>
        <v>3049</v>
      </c>
      <c r="Z28" s="6">
        <f t="shared" si="7"/>
        <v>57086</v>
      </c>
      <c r="AA28" s="28">
        <v>830</v>
      </c>
      <c r="AB28" s="79">
        <f t="shared" si="8"/>
        <v>0.114847101148471</v>
      </c>
      <c r="AC28" s="79">
        <f t="shared" si="10"/>
        <v>0.05533333333333333</v>
      </c>
      <c r="AF28"/>
      <c r="AG28" s="82"/>
      <c r="AH28" s="82"/>
    </row>
    <row r="29" spans="1:34" s="3" customFormat="1" ht="14.25">
      <c r="A29" s="30">
        <v>43957</v>
      </c>
      <c r="B29" s="49">
        <v>240</v>
      </c>
      <c r="C29" s="6">
        <f>SUM(B29:B$87)</f>
        <v>7010</v>
      </c>
      <c r="D29" s="75">
        <v>10</v>
      </c>
      <c r="E29" s="6">
        <f>SUM(D29:D$87)+1</f>
        <v>2015</v>
      </c>
      <c r="F29" s="33">
        <v>0</v>
      </c>
      <c r="G29" s="6">
        <f>SUM(F29:F$87)</f>
        <v>135</v>
      </c>
      <c r="H29" s="43">
        <v>4</v>
      </c>
      <c r="I29" s="39">
        <v>4</v>
      </c>
      <c r="J29" s="65">
        <f>SUM(I29:I$87)</f>
        <v>329</v>
      </c>
      <c r="K29" s="33">
        <v>0</v>
      </c>
      <c r="L29" s="70">
        <f>SUM(K29:K$51)</f>
        <v>151</v>
      </c>
      <c r="M29" s="6">
        <f>SUM(H29:H$87)</f>
        <v>480</v>
      </c>
      <c r="N29" s="43">
        <v>104</v>
      </c>
      <c r="O29" s="6">
        <f>SUM(N29:N$87)</f>
        <v>2732</v>
      </c>
      <c r="P29" s="64">
        <f t="shared" si="0"/>
        <v>132</v>
      </c>
      <c r="Q29" s="36">
        <f t="shared" si="1"/>
        <v>3798</v>
      </c>
      <c r="R29" s="43">
        <v>3637</v>
      </c>
      <c r="S29" s="33">
        <v>17</v>
      </c>
      <c r="T29" s="33">
        <v>144</v>
      </c>
      <c r="U29" s="29">
        <v>112</v>
      </c>
      <c r="V29" s="44">
        <v>32</v>
      </c>
      <c r="W29" s="43">
        <v>932</v>
      </c>
      <c r="X29" s="33">
        <v>1858</v>
      </c>
      <c r="Y29" s="67">
        <f t="shared" si="6"/>
        <v>2790</v>
      </c>
      <c r="Z29" s="6">
        <f t="shared" si="7"/>
        <v>54037</v>
      </c>
      <c r="AA29" s="28">
        <v>820</v>
      </c>
      <c r="AB29" s="79">
        <f t="shared" si="8"/>
        <v>0.11697574893009986</v>
      </c>
      <c r="AC29" s="79">
        <f aca="true" t="shared" si="11" ref="AC29:AC35">AA29/15000</f>
        <v>0.05466666666666667</v>
      </c>
      <c r="AF29"/>
      <c r="AG29" s="82"/>
      <c r="AH29" s="82"/>
    </row>
    <row r="30" spans="1:34" s="3" customFormat="1" ht="14.25">
      <c r="A30" s="30">
        <v>43956</v>
      </c>
      <c r="B30" s="49">
        <v>209</v>
      </c>
      <c r="C30" s="6">
        <f>SUM(B30:B$87)</f>
        <v>6770</v>
      </c>
      <c r="D30" s="75">
        <v>10</v>
      </c>
      <c r="E30" s="6">
        <f>SUM(D30:D$87)+1</f>
        <v>2005</v>
      </c>
      <c r="F30" s="33">
        <v>1</v>
      </c>
      <c r="G30" s="6">
        <f>SUM(F30:F$87)</f>
        <v>135</v>
      </c>
      <c r="H30" s="43">
        <v>5</v>
      </c>
      <c r="I30" s="39">
        <v>1</v>
      </c>
      <c r="J30" s="65">
        <f>SUM(I30:I$87)</f>
        <v>325</v>
      </c>
      <c r="K30" s="33">
        <v>4</v>
      </c>
      <c r="L30" s="70">
        <f>SUM(K30:K$51)</f>
        <v>151</v>
      </c>
      <c r="M30" s="6">
        <f>SUM(H30:H$87)</f>
        <v>476</v>
      </c>
      <c r="N30" s="43">
        <v>66</v>
      </c>
      <c r="O30" s="6">
        <f>SUM(N30:N$87)</f>
        <v>2628</v>
      </c>
      <c r="P30" s="64">
        <f t="shared" si="0"/>
        <v>138</v>
      </c>
      <c r="Q30" s="36">
        <f t="shared" si="1"/>
        <v>3666</v>
      </c>
      <c r="R30" s="43">
        <v>3491</v>
      </c>
      <c r="S30" s="33">
        <v>19</v>
      </c>
      <c r="T30" s="33">
        <v>156</v>
      </c>
      <c r="U30" s="29">
        <v>120</v>
      </c>
      <c r="V30" s="44">
        <v>36</v>
      </c>
      <c r="W30" s="43">
        <v>1024</v>
      </c>
      <c r="X30" s="33">
        <v>1472</v>
      </c>
      <c r="Y30" s="67">
        <f t="shared" si="6"/>
        <v>2496</v>
      </c>
      <c r="Z30" s="6">
        <f t="shared" si="7"/>
        <v>51247</v>
      </c>
      <c r="AA30" s="28">
        <v>818</v>
      </c>
      <c r="AB30" s="79">
        <f t="shared" si="8"/>
        <v>0.1208271787296898</v>
      </c>
      <c r="AC30" s="79">
        <f t="shared" si="11"/>
        <v>0.054533333333333336</v>
      </c>
      <c r="AF30"/>
      <c r="AG30" s="82"/>
      <c r="AH30" s="82"/>
    </row>
    <row r="31" spans="1:34" s="3" customFormat="1" ht="14.25">
      <c r="A31" s="30">
        <v>43955</v>
      </c>
      <c r="B31" s="49">
        <v>114</v>
      </c>
      <c r="C31" s="6">
        <f>SUM(B31:B$87)</f>
        <v>6561</v>
      </c>
      <c r="D31" s="75">
        <v>5</v>
      </c>
      <c r="E31" s="6">
        <f>SUM(D31:D$87)+1</f>
        <v>1995</v>
      </c>
      <c r="F31" s="33">
        <v>1</v>
      </c>
      <c r="G31" s="6">
        <f>SUM(F31:F$87)</f>
        <v>134</v>
      </c>
      <c r="H31" s="43">
        <v>5</v>
      </c>
      <c r="I31" s="39">
        <v>3</v>
      </c>
      <c r="J31" s="65">
        <f>SUM(I31:I$87)</f>
        <v>324</v>
      </c>
      <c r="K31" s="33">
        <v>2</v>
      </c>
      <c r="L31" s="70">
        <f>SUM(K31:K$51)</f>
        <v>147</v>
      </c>
      <c r="M31" s="6">
        <f>SUM(H31:H$87)</f>
        <v>471</v>
      </c>
      <c r="N31" s="43">
        <v>68</v>
      </c>
      <c r="O31" s="6">
        <f>SUM(N31:N$87)</f>
        <v>2562</v>
      </c>
      <c r="P31" s="64">
        <f t="shared" si="0"/>
        <v>41</v>
      </c>
      <c r="Q31" s="36">
        <f t="shared" si="1"/>
        <v>3528</v>
      </c>
      <c r="R31" s="43">
        <v>3344</v>
      </c>
      <c r="S31" s="33">
        <v>22</v>
      </c>
      <c r="T31" s="33">
        <v>162</v>
      </c>
      <c r="U31" s="29">
        <v>125</v>
      </c>
      <c r="V31" s="44">
        <v>37</v>
      </c>
      <c r="W31" s="43">
        <v>692</v>
      </c>
      <c r="X31" s="33">
        <v>1158</v>
      </c>
      <c r="Y31" s="67">
        <f t="shared" si="6"/>
        <v>1850</v>
      </c>
      <c r="Z31" s="6">
        <f t="shared" si="7"/>
        <v>48751</v>
      </c>
      <c r="AA31" s="28">
        <v>806</v>
      </c>
      <c r="AB31" s="79">
        <f t="shared" si="8"/>
        <v>0.1228471269623533</v>
      </c>
      <c r="AC31" s="79">
        <f t="shared" si="11"/>
        <v>0.053733333333333334</v>
      </c>
      <c r="AF31"/>
      <c r="AG31" s="82"/>
      <c r="AH31" s="82"/>
    </row>
    <row r="32" spans="1:34" s="3" customFormat="1" ht="14.25">
      <c r="A32" s="30">
        <v>43954</v>
      </c>
      <c r="B32" s="49">
        <v>20</v>
      </c>
      <c r="C32" s="6">
        <f>SUM(B32:B$87)</f>
        <v>6447</v>
      </c>
      <c r="D32" s="75">
        <v>5</v>
      </c>
      <c r="E32" s="6">
        <f>SUM(D32:D$87)+1</f>
        <v>1990</v>
      </c>
      <c r="F32" s="33">
        <v>0</v>
      </c>
      <c r="G32" s="6">
        <f>SUM(F32:F$87)</f>
        <v>133</v>
      </c>
      <c r="H32" s="43">
        <v>4</v>
      </c>
      <c r="I32" s="39">
        <v>4</v>
      </c>
      <c r="J32" s="65">
        <f>SUM(I32:I$87)</f>
        <v>321</v>
      </c>
      <c r="K32" s="33">
        <v>0</v>
      </c>
      <c r="L32" s="70">
        <f>SUM(K32:K$51)</f>
        <v>145</v>
      </c>
      <c r="M32" s="6">
        <f>SUM(H32:H$87)</f>
        <v>466</v>
      </c>
      <c r="N32" s="43">
        <v>83</v>
      </c>
      <c r="O32" s="6">
        <f>SUM(N32:N$87)</f>
        <v>2494</v>
      </c>
      <c r="P32" s="64">
        <f t="shared" si="0"/>
        <v>-67</v>
      </c>
      <c r="Q32" s="36">
        <f t="shared" si="1"/>
        <v>3487</v>
      </c>
      <c r="R32" s="43">
        <v>3295</v>
      </c>
      <c r="S32" s="33">
        <v>24</v>
      </c>
      <c r="T32" s="33">
        <v>168</v>
      </c>
      <c r="U32" s="29">
        <v>129</v>
      </c>
      <c r="V32" s="44">
        <v>39</v>
      </c>
      <c r="W32" s="43">
        <v>491</v>
      </c>
      <c r="X32" s="33">
        <v>392</v>
      </c>
      <c r="Y32" s="67">
        <f t="shared" si="6"/>
        <v>883</v>
      </c>
      <c r="Z32" s="6">
        <f t="shared" si="7"/>
        <v>46901</v>
      </c>
      <c r="AA32" s="28">
        <v>806</v>
      </c>
      <c r="AB32" s="79">
        <f t="shared" si="8"/>
        <v>0.12501938886303707</v>
      </c>
      <c r="AC32" s="79">
        <f t="shared" si="11"/>
        <v>0.053733333333333334</v>
      </c>
      <c r="AF32"/>
      <c r="AG32" s="82"/>
      <c r="AH32" s="82"/>
    </row>
    <row r="33" spans="1:34" s="3" customFormat="1" ht="14.25">
      <c r="A33" s="30">
        <v>43953</v>
      </c>
      <c r="B33" s="49">
        <v>16</v>
      </c>
      <c r="C33" s="6">
        <f>SUM(B33:B$87)</f>
        <v>6427</v>
      </c>
      <c r="D33" s="75">
        <v>6</v>
      </c>
      <c r="E33" s="6">
        <f>SUM(D33:D$87)+1</f>
        <v>1985</v>
      </c>
      <c r="F33" s="33">
        <v>1</v>
      </c>
      <c r="G33" s="6">
        <f>SUM(F33:F$87)</f>
        <v>133</v>
      </c>
      <c r="H33" s="43">
        <v>2</v>
      </c>
      <c r="I33" s="39">
        <v>2</v>
      </c>
      <c r="J33" s="65">
        <f>SUM(I33:I$87)</f>
        <v>317</v>
      </c>
      <c r="K33" s="33">
        <v>0</v>
      </c>
      <c r="L33" s="70">
        <f>SUM(K33:K$51)</f>
        <v>145</v>
      </c>
      <c r="M33" s="6">
        <f>SUM(H33:H$87)</f>
        <v>462</v>
      </c>
      <c r="N33" s="43">
        <v>130</v>
      </c>
      <c r="O33" s="6">
        <f>SUM(N33:N$87)</f>
        <v>2411</v>
      </c>
      <c r="P33" s="64">
        <f t="shared" si="0"/>
        <v>-116</v>
      </c>
      <c r="Q33" s="36">
        <f t="shared" si="1"/>
        <v>3554</v>
      </c>
      <c r="R33" s="43">
        <v>3362</v>
      </c>
      <c r="S33" s="33">
        <v>24</v>
      </c>
      <c r="T33" s="33">
        <v>168</v>
      </c>
      <c r="U33" s="29">
        <v>139</v>
      </c>
      <c r="V33" s="44">
        <v>39</v>
      </c>
      <c r="W33" s="43">
        <v>527</v>
      </c>
      <c r="X33" s="33">
        <v>435</v>
      </c>
      <c r="Y33" s="67">
        <f t="shared" si="6"/>
        <v>962</v>
      </c>
      <c r="Z33" s="6">
        <f t="shared" si="7"/>
        <v>46018</v>
      </c>
      <c r="AA33" s="28">
        <v>806</v>
      </c>
      <c r="AB33" s="79">
        <f t="shared" si="8"/>
        <v>0.1254084331725533</v>
      </c>
      <c r="AC33" s="79">
        <f t="shared" si="11"/>
        <v>0.053733333333333334</v>
      </c>
      <c r="AF33"/>
      <c r="AG33" s="82"/>
      <c r="AH33" s="82"/>
    </row>
    <row r="34" spans="1:34" s="3" customFormat="1" ht="14.25">
      <c r="A34" s="30">
        <v>43952</v>
      </c>
      <c r="B34" s="49">
        <v>74</v>
      </c>
      <c r="C34" s="6">
        <f>SUM(B34:B$87)</f>
        <v>6411</v>
      </c>
      <c r="D34" s="75">
        <v>2</v>
      </c>
      <c r="E34" s="6">
        <f>SUM(D34:D$87)+1</f>
        <v>1979</v>
      </c>
      <c r="F34" s="33">
        <v>0</v>
      </c>
      <c r="G34" s="6">
        <f>SUM(F34:F$87)</f>
        <v>132</v>
      </c>
      <c r="H34" s="43">
        <v>2</v>
      </c>
      <c r="I34" s="39">
        <v>2</v>
      </c>
      <c r="J34" s="65">
        <f>SUM(I34:I$87)</f>
        <v>315</v>
      </c>
      <c r="K34" s="33">
        <v>0</v>
      </c>
      <c r="L34" s="70">
        <f>SUM(K34:K$51)</f>
        <v>145</v>
      </c>
      <c r="M34" s="6">
        <f>SUM(H34:H$87)</f>
        <v>460</v>
      </c>
      <c r="N34" s="43">
        <v>96</v>
      </c>
      <c r="O34" s="6">
        <f>SUM(N34:N$87)</f>
        <v>2281</v>
      </c>
      <c r="P34" s="64">
        <f t="shared" si="0"/>
        <v>-24</v>
      </c>
      <c r="Q34" s="36">
        <f t="shared" si="1"/>
        <v>3670</v>
      </c>
      <c r="R34" s="43">
        <v>3475</v>
      </c>
      <c r="S34" s="33">
        <v>27</v>
      </c>
      <c r="T34" s="33">
        <v>168</v>
      </c>
      <c r="U34" s="29">
        <v>130</v>
      </c>
      <c r="V34" s="44">
        <v>38</v>
      </c>
      <c r="W34" s="43">
        <v>1138</v>
      </c>
      <c r="X34" s="33">
        <v>486</v>
      </c>
      <c r="Y34" s="67">
        <f t="shared" si="6"/>
        <v>1624</v>
      </c>
      <c r="Z34" s="6">
        <f>Y34+Z35</f>
        <v>45056</v>
      </c>
      <c r="AA34" s="28">
        <v>806</v>
      </c>
      <c r="AB34" s="79">
        <f t="shared" si="8"/>
        <v>0.12572141631570738</v>
      </c>
      <c r="AC34" s="79">
        <f t="shared" si="11"/>
        <v>0.053733333333333334</v>
      </c>
      <c r="AF34"/>
      <c r="AG34" s="82"/>
      <c r="AH34" s="82"/>
    </row>
    <row r="35" spans="1:34" s="3" customFormat="1" ht="14.25">
      <c r="A35" s="30">
        <v>43951</v>
      </c>
      <c r="B35" s="49">
        <v>197</v>
      </c>
      <c r="C35" s="6">
        <f>SUM(B35:B$87)</f>
        <v>6337</v>
      </c>
      <c r="D35" s="75">
        <v>12</v>
      </c>
      <c r="E35" s="6">
        <f>SUM(D35:D$87)+1</f>
        <v>1977</v>
      </c>
      <c r="F35" s="33">
        <v>0</v>
      </c>
      <c r="G35" s="6">
        <f>SUM(F35:F$87)</f>
        <v>132</v>
      </c>
      <c r="H35" s="43">
        <v>7</v>
      </c>
      <c r="I35" s="39">
        <v>1</v>
      </c>
      <c r="J35" s="65">
        <f>SUM(I35:I$87)</f>
        <v>313</v>
      </c>
      <c r="K35" s="33">
        <v>6</v>
      </c>
      <c r="L35" s="70">
        <f>SUM(K35:K$51)</f>
        <v>145</v>
      </c>
      <c r="M35" s="6">
        <f>SUM(H35:H$87)</f>
        <v>458</v>
      </c>
      <c r="N35" s="43">
        <v>72</v>
      </c>
      <c r="O35" s="6">
        <f>SUM(N35:N$87)</f>
        <v>2185</v>
      </c>
      <c r="P35" s="64">
        <f t="shared" si="0"/>
        <v>118</v>
      </c>
      <c r="Q35" s="36">
        <f t="shared" si="1"/>
        <v>3694</v>
      </c>
      <c r="R35" s="43">
        <v>3485</v>
      </c>
      <c r="S35" s="33">
        <v>30</v>
      </c>
      <c r="T35" s="33">
        <v>179</v>
      </c>
      <c r="U35" s="29">
        <v>141</v>
      </c>
      <c r="V35" s="44">
        <v>38</v>
      </c>
      <c r="W35" s="43">
        <v>891</v>
      </c>
      <c r="X35" s="33">
        <v>2667</v>
      </c>
      <c r="Y35" s="67">
        <f t="shared" si="6"/>
        <v>3558</v>
      </c>
      <c r="Z35" s="6">
        <f t="shared" si="7"/>
        <v>43432</v>
      </c>
      <c r="AA35" s="28">
        <v>806</v>
      </c>
      <c r="AB35" s="79">
        <f t="shared" si="8"/>
        <v>0.1271895218557677</v>
      </c>
      <c r="AC35" s="79">
        <f t="shared" si="11"/>
        <v>0.053733333333333334</v>
      </c>
      <c r="AF35"/>
      <c r="AG35" s="82"/>
      <c r="AH35" s="82"/>
    </row>
    <row r="36" spans="1:34" s="3" customFormat="1" ht="14.25">
      <c r="A36" s="30">
        <v>43950</v>
      </c>
      <c r="B36" s="49">
        <v>256</v>
      </c>
      <c r="C36" s="6">
        <f>SUM(B36:B$87)</f>
        <v>6140</v>
      </c>
      <c r="D36" s="75">
        <v>14</v>
      </c>
      <c r="E36" s="6">
        <f>SUM(D36:D$87)+1</f>
        <v>1965</v>
      </c>
      <c r="F36" s="33">
        <v>2</v>
      </c>
      <c r="G36" s="6">
        <f>SUM(F36:F$87)</f>
        <v>132</v>
      </c>
      <c r="H36" s="43">
        <v>3</v>
      </c>
      <c r="I36" s="39">
        <v>1</v>
      </c>
      <c r="J36" s="65">
        <f>SUM(I36:I$87)</f>
        <v>312</v>
      </c>
      <c r="K36" s="33">
        <v>2</v>
      </c>
      <c r="L36" s="70">
        <f>SUM(K36:K$51)</f>
        <v>139</v>
      </c>
      <c r="M36" s="6">
        <f>SUM(H36:H$87)</f>
        <v>451</v>
      </c>
      <c r="N36" s="43">
        <v>31</v>
      </c>
      <c r="O36" s="6">
        <f>SUM(N36:N$87)</f>
        <v>2113</v>
      </c>
      <c r="P36" s="64">
        <f t="shared" si="0"/>
        <v>222</v>
      </c>
      <c r="Q36" s="36">
        <f t="shared" si="1"/>
        <v>3576</v>
      </c>
      <c r="R36" s="43">
        <v>3347</v>
      </c>
      <c r="S36" s="33">
        <v>39</v>
      </c>
      <c r="T36" s="33">
        <v>190</v>
      </c>
      <c r="U36" s="29">
        <v>150</v>
      </c>
      <c r="V36" s="44">
        <v>40</v>
      </c>
      <c r="W36" s="43">
        <v>1145</v>
      </c>
      <c r="X36" s="33">
        <v>1682</v>
      </c>
      <c r="Y36" s="67">
        <f t="shared" si="6"/>
        <v>2827</v>
      </c>
      <c r="Z36" s="6">
        <f t="shared" si="7"/>
        <v>39874</v>
      </c>
      <c r="AA36" s="28">
        <v>795</v>
      </c>
      <c r="AB36" s="79">
        <f t="shared" si="8"/>
        <v>0.12947882736156352</v>
      </c>
      <c r="AC36" s="79">
        <f aca="true" t="shared" si="12" ref="AC36:AC68">AA36/15000</f>
        <v>0.053</v>
      </c>
      <c r="AF36"/>
      <c r="AG36" s="82"/>
      <c r="AH36" s="82"/>
    </row>
    <row r="37" spans="1:34" s="3" customFormat="1" ht="14.25">
      <c r="A37" s="30">
        <v>43949</v>
      </c>
      <c r="B37" s="49">
        <v>254</v>
      </c>
      <c r="C37" s="6">
        <f>SUM(B37:B$87)</f>
        <v>5884</v>
      </c>
      <c r="D37" s="75">
        <v>6</v>
      </c>
      <c r="E37" s="6">
        <f>SUM(D37:D$87)+1</f>
        <v>1951</v>
      </c>
      <c r="F37" s="33">
        <v>0</v>
      </c>
      <c r="G37" s="6">
        <f>SUM(F37:F$87)</f>
        <v>130</v>
      </c>
      <c r="H37" s="43">
        <v>16</v>
      </c>
      <c r="I37" s="39">
        <v>7</v>
      </c>
      <c r="J37" s="65">
        <f>SUM(I37:I$87)</f>
        <v>311</v>
      </c>
      <c r="K37" s="33">
        <v>9</v>
      </c>
      <c r="L37" s="70">
        <f>SUM(K37:K$51)</f>
        <v>137</v>
      </c>
      <c r="M37" s="6">
        <f>SUM(H37:H$87)</f>
        <v>448</v>
      </c>
      <c r="N37" s="43">
        <v>104</v>
      </c>
      <c r="O37" s="6">
        <f>SUM(N37:N$87)</f>
        <v>2082</v>
      </c>
      <c r="P37" s="64">
        <f t="shared" si="0"/>
        <v>134</v>
      </c>
      <c r="Q37" s="36">
        <f t="shared" si="1"/>
        <v>3354</v>
      </c>
      <c r="R37" s="43">
        <v>3084</v>
      </c>
      <c r="S37" s="33">
        <v>55</v>
      </c>
      <c r="T37" s="33">
        <v>215</v>
      </c>
      <c r="U37" s="29">
        <v>172</v>
      </c>
      <c r="V37" s="44">
        <v>43</v>
      </c>
      <c r="W37" s="43">
        <v>1251</v>
      </c>
      <c r="X37" s="33">
        <v>1503</v>
      </c>
      <c r="Y37" s="67">
        <f t="shared" si="6"/>
        <v>2754</v>
      </c>
      <c r="Z37" s="6">
        <f t="shared" si="7"/>
        <v>37047</v>
      </c>
      <c r="AA37" s="28">
        <v>785</v>
      </c>
      <c r="AB37" s="79">
        <f t="shared" si="8"/>
        <v>0.13341264445955134</v>
      </c>
      <c r="AC37" s="79">
        <f t="shared" si="12"/>
        <v>0.052333333333333336</v>
      </c>
      <c r="AF37" s="83"/>
      <c r="AG37" s="82"/>
      <c r="AH37" s="82"/>
    </row>
    <row r="38" spans="1:34" s="3" customFormat="1" ht="14.25">
      <c r="A38" s="30">
        <v>43948</v>
      </c>
      <c r="B38" s="49">
        <v>144</v>
      </c>
      <c r="C38" s="6">
        <f>SUM(B38:B$87)</f>
        <v>5630</v>
      </c>
      <c r="D38" s="75">
        <v>3</v>
      </c>
      <c r="E38" s="6">
        <f>SUM(D38:D$87)+1</f>
        <v>1945</v>
      </c>
      <c r="F38" s="33">
        <v>0</v>
      </c>
      <c r="G38" s="6">
        <f>SUM(F38:F$87)</f>
        <v>130</v>
      </c>
      <c r="H38" s="43">
        <v>0</v>
      </c>
      <c r="I38" s="39">
        <v>0</v>
      </c>
      <c r="J38" s="65">
        <f>SUM(I38:I$87)</f>
        <v>304</v>
      </c>
      <c r="K38" s="33">
        <v>0</v>
      </c>
      <c r="L38" s="70">
        <f>SUM(K38:K$51)</f>
        <v>128</v>
      </c>
      <c r="M38" s="6">
        <f>SUM(H38:H$87)</f>
        <v>432</v>
      </c>
      <c r="N38" s="43">
        <v>60</v>
      </c>
      <c r="O38" s="6">
        <f>SUM(N38:N$87)</f>
        <v>1978</v>
      </c>
      <c r="P38" s="64">
        <f t="shared" si="0"/>
        <v>84</v>
      </c>
      <c r="Q38" s="36">
        <f t="shared" si="1"/>
        <v>3220</v>
      </c>
      <c r="R38" s="43">
        <v>2934</v>
      </c>
      <c r="S38" s="33">
        <v>57</v>
      </c>
      <c r="T38" s="33">
        <v>229</v>
      </c>
      <c r="U38" s="29">
        <v>184</v>
      </c>
      <c r="V38" s="44">
        <v>45</v>
      </c>
      <c r="W38" s="43">
        <v>783</v>
      </c>
      <c r="X38" s="33">
        <v>1662</v>
      </c>
      <c r="Y38" s="67">
        <f t="shared" si="6"/>
        <v>2445</v>
      </c>
      <c r="Z38" s="6">
        <f t="shared" si="7"/>
        <v>34293</v>
      </c>
      <c r="AA38" s="28">
        <v>779</v>
      </c>
      <c r="AB38" s="79">
        <f t="shared" si="8"/>
        <v>0.1383658969804618</v>
      </c>
      <c r="AC38" s="79">
        <f t="shared" si="12"/>
        <v>0.05193333333333333</v>
      </c>
      <c r="AF38" s="83"/>
      <c r="AG38" s="82"/>
      <c r="AH38" s="82"/>
    </row>
    <row r="39" spans="1:34" s="3" customFormat="1" ht="14.25">
      <c r="A39" s="30">
        <v>43947</v>
      </c>
      <c r="B39" s="49">
        <v>34</v>
      </c>
      <c r="C39" s="6">
        <f>SUM(B39:B$87)</f>
        <v>5486</v>
      </c>
      <c r="D39" s="75">
        <v>0</v>
      </c>
      <c r="E39" s="6">
        <f>SUM(D39:D$87)+1</f>
        <v>1942</v>
      </c>
      <c r="F39" s="33">
        <v>1</v>
      </c>
      <c r="G39" s="6">
        <f>SUM(F39:F$87)</f>
        <v>130</v>
      </c>
      <c r="H39" s="43">
        <v>1</v>
      </c>
      <c r="I39" s="39">
        <v>1</v>
      </c>
      <c r="J39" s="65">
        <f>SUM(I39:I$87)</f>
        <v>304</v>
      </c>
      <c r="K39" s="33">
        <v>0</v>
      </c>
      <c r="L39" s="70">
        <f>SUM(K39:K$51)</f>
        <v>128</v>
      </c>
      <c r="M39" s="6">
        <f>SUM(H39:H$87)</f>
        <v>432</v>
      </c>
      <c r="N39" s="43">
        <v>83</v>
      </c>
      <c r="O39" s="6">
        <f>SUM(N39:N$87)</f>
        <v>1918</v>
      </c>
      <c r="P39" s="64">
        <f aca="true" t="shared" si="13" ref="P39:P87">B39-N39-H39</f>
        <v>-50</v>
      </c>
      <c r="Q39" s="36">
        <f aca="true" t="shared" si="14" ref="Q39:Q87">C39-M39-O39</f>
        <v>3136</v>
      </c>
      <c r="R39" s="43">
        <v>2844</v>
      </c>
      <c r="S39" s="33">
        <v>59</v>
      </c>
      <c r="T39" s="33">
        <v>233</v>
      </c>
      <c r="U39" s="29">
        <v>188</v>
      </c>
      <c r="V39" s="44">
        <v>45</v>
      </c>
      <c r="W39" s="43">
        <v>443</v>
      </c>
      <c r="X39" s="33">
        <v>959</v>
      </c>
      <c r="Y39" s="67">
        <f t="shared" si="6"/>
        <v>1402</v>
      </c>
      <c r="Z39" s="6">
        <f t="shared" si="7"/>
        <v>31848</v>
      </c>
      <c r="AA39" s="28">
        <v>774</v>
      </c>
      <c r="AB39" s="79">
        <f t="shared" si="8"/>
        <v>0.14108640174990886</v>
      </c>
      <c r="AC39" s="79">
        <f t="shared" si="12"/>
        <v>0.0516</v>
      </c>
      <c r="AF39" s="83"/>
      <c r="AG39" s="82"/>
      <c r="AH39" s="82"/>
    </row>
    <row r="40" spans="1:34" s="3" customFormat="1" ht="14.25">
      <c r="A40" s="30">
        <v>43946</v>
      </c>
      <c r="B40" s="49">
        <v>178</v>
      </c>
      <c r="C40" s="6">
        <f>SUM(B40:B$87)</f>
        <v>5452</v>
      </c>
      <c r="D40" s="75">
        <v>5</v>
      </c>
      <c r="E40" s="6">
        <f>SUM(D40:D$87)+1</f>
        <v>1942</v>
      </c>
      <c r="F40" s="33">
        <v>0</v>
      </c>
      <c r="G40" s="6">
        <f>SUM(F40:F$87)</f>
        <v>129</v>
      </c>
      <c r="H40" s="43">
        <v>2</v>
      </c>
      <c r="I40" s="39">
        <v>2</v>
      </c>
      <c r="J40" s="65">
        <f>SUM(I40:I$87)</f>
        <v>303</v>
      </c>
      <c r="K40" s="33">
        <v>0</v>
      </c>
      <c r="L40" s="70">
        <f>SUM(K40:K$51)</f>
        <v>128</v>
      </c>
      <c r="M40" s="6">
        <f>SUM(H40:H$87)</f>
        <v>431</v>
      </c>
      <c r="N40" s="43">
        <v>98</v>
      </c>
      <c r="O40" s="6">
        <f>SUM(N40:N$87)</f>
        <v>1835</v>
      </c>
      <c r="P40" s="64">
        <f t="shared" si="13"/>
        <v>78</v>
      </c>
      <c r="Q40" s="36">
        <f t="shared" si="14"/>
        <v>3186</v>
      </c>
      <c r="R40" s="43">
        <v>2880</v>
      </c>
      <c r="S40" s="33">
        <v>64</v>
      </c>
      <c r="T40" s="33">
        <v>242</v>
      </c>
      <c r="U40" s="29">
        <v>197</v>
      </c>
      <c r="V40" s="44">
        <v>45</v>
      </c>
      <c r="W40" s="43">
        <v>1007</v>
      </c>
      <c r="X40" s="33">
        <v>610</v>
      </c>
      <c r="Y40" s="67">
        <f t="shared" si="6"/>
        <v>1617</v>
      </c>
      <c r="Z40" s="6">
        <f t="shared" si="7"/>
        <v>30446</v>
      </c>
      <c r="AA40" s="28">
        <v>768</v>
      </c>
      <c r="AB40" s="79">
        <f t="shared" si="8"/>
        <v>0.1408657373440939</v>
      </c>
      <c r="AC40" s="79">
        <f t="shared" si="12"/>
        <v>0.0512</v>
      </c>
      <c r="AF40" s="83"/>
      <c r="AG40" s="82"/>
      <c r="AH40" s="82"/>
    </row>
    <row r="41" spans="1:34" s="3" customFormat="1" ht="14.25">
      <c r="A41" s="30">
        <v>43945</v>
      </c>
      <c r="B41" s="49">
        <v>94</v>
      </c>
      <c r="C41" s="6">
        <f>SUM(B41:B$87)</f>
        <v>5274</v>
      </c>
      <c r="D41" s="75">
        <v>22</v>
      </c>
      <c r="E41" s="6">
        <f>SUM(D41:D$87)+1</f>
        <v>1937</v>
      </c>
      <c r="F41" s="33">
        <v>0</v>
      </c>
      <c r="G41" s="6">
        <f>SUM(F41:F$87)</f>
        <v>129</v>
      </c>
      <c r="H41" s="43">
        <v>12</v>
      </c>
      <c r="I41" s="39">
        <v>7</v>
      </c>
      <c r="J41" s="65">
        <f>SUM(I41:I$87)</f>
        <v>301</v>
      </c>
      <c r="K41" s="33">
        <v>5</v>
      </c>
      <c r="L41" s="70">
        <f>SUM(K41:K$51)</f>
        <v>128</v>
      </c>
      <c r="M41" s="6">
        <f>SUM(H41:H$87)</f>
        <v>429</v>
      </c>
      <c r="N41" s="43">
        <v>185</v>
      </c>
      <c r="O41" s="6">
        <f>SUM(N41:N$87)</f>
        <v>1737</v>
      </c>
      <c r="P41" s="64">
        <f t="shared" si="13"/>
        <v>-103</v>
      </c>
      <c r="Q41" s="36">
        <f t="shared" si="14"/>
        <v>3108</v>
      </c>
      <c r="R41" s="43">
        <v>2781</v>
      </c>
      <c r="S41" s="33">
        <v>71</v>
      </c>
      <c r="T41" s="33">
        <v>256</v>
      </c>
      <c r="U41" s="29">
        <v>209</v>
      </c>
      <c r="V41" s="44">
        <v>47</v>
      </c>
      <c r="W41" s="43">
        <v>1119</v>
      </c>
      <c r="X41" s="33">
        <v>942</v>
      </c>
      <c r="Y41" s="67">
        <f t="shared" si="6"/>
        <v>2061</v>
      </c>
      <c r="Z41" s="6">
        <f t="shared" si="7"/>
        <v>28829</v>
      </c>
      <c r="AA41" s="28">
        <v>745</v>
      </c>
      <c r="AB41" s="79">
        <f t="shared" si="8"/>
        <v>0.14125900644671976</v>
      </c>
      <c r="AC41" s="79">
        <f t="shared" si="12"/>
        <v>0.049666666666666665</v>
      </c>
      <c r="AF41" s="83"/>
      <c r="AG41" s="82"/>
      <c r="AH41" s="82"/>
    </row>
    <row r="42" spans="1:34" s="3" customFormat="1" ht="14.25">
      <c r="A42" s="76">
        <v>43944</v>
      </c>
      <c r="B42" s="49">
        <v>117</v>
      </c>
      <c r="C42" s="6">
        <f>SUM(B42:B$87)</f>
        <v>5180</v>
      </c>
      <c r="D42" s="75">
        <v>8</v>
      </c>
      <c r="E42" s="6">
        <f>SUM(D42:D$87)+1</f>
        <v>1915</v>
      </c>
      <c r="F42" s="33">
        <v>0</v>
      </c>
      <c r="G42" s="6">
        <f>SUM(F42:F$87)</f>
        <v>129</v>
      </c>
      <c r="H42" s="43">
        <v>8</v>
      </c>
      <c r="I42" s="39">
        <v>2</v>
      </c>
      <c r="J42" s="65">
        <f>SUM(I42:I$87)</f>
        <v>294</v>
      </c>
      <c r="K42" s="33">
        <v>6</v>
      </c>
      <c r="L42" s="70">
        <f>SUM(K42:K$51)</f>
        <v>123</v>
      </c>
      <c r="M42" s="6">
        <f>SUM(H42:H$87)</f>
        <v>417</v>
      </c>
      <c r="N42" s="43">
        <v>107</v>
      </c>
      <c r="O42" s="6">
        <f>SUM(N42:N$87)</f>
        <v>1552</v>
      </c>
      <c r="P42" s="64">
        <f t="shared" si="13"/>
        <v>2</v>
      </c>
      <c r="Q42" s="36">
        <f t="shared" si="14"/>
        <v>3211</v>
      </c>
      <c r="R42" s="43">
        <v>2860</v>
      </c>
      <c r="S42" s="33">
        <v>79</v>
      </c>
      <c r="T42" s="33">
        <v>272</v>
      </c>
      <c r="U42" s="29">
        <v>225</v>
      </c>
      <c r="V42" s="44">
        <v>47</v>
      </c>
      <c r="W42" s="43">
        <v>1357</v>
      </c>
      <c r="X42" s="33">
        <v>1029</v>
      </c>
      <c r="Y42" s="67">
        <f t="shared" si="6"/>
        <v>2386</v>
      </c>
      <c r="Z42" s="6">
        <f t="shared" si="7"/>
        <v>26768</v>
      </c>
      <c r="AA42" s="28">
        <v>744</v>
      </c>
      <c r="AB42" s="79">
        <f t="shared" si="8"/>
        <v>0.14362934362934363</v>
      </c>
      <c r="AC42" s="79">
        <f t="shared" si="12"/>
        <v>0.0496</v>
      </c>
      <c r="AF42" s="83"/>
      <c r="AG42" s="82"/>
      <c r="AH42" s="82"/>
    </row>
    <row r="43" spans="1:34" s="3" customFormat="1" ht="14.25">
      <c r="A43" s="76">
        <v>43943</v>
      </c>
      <c r="B43" s="49">
        <v>105</v>
      </c>
      <c r="C43" s="6">
        <f>SUM(B43:B$87)</f>
        <v>5063</v>
      </c>
      <c r="D43" s="75">
        <v>13</v>
      </c>
      <c r="E43" s="6">
        <f>SUM(D43:D$87)+1</f>
        <v>1907</v>
      </c>
      <c r="F43" s="33">
        <v>1</v>
      </c>
      <c r="G43" s="6">
        <f>SUM(F43:F$87)</f>
        <v>129</v>
      </c>
      <c r="H43" s="43">
        <v>8</v>
      </c>
      <c r="I43" s="39">
        <v>5</v>
      </c>
      <c r="J43" s="65">
        <f>SUM(I43:I$87)</f>
        <v>292</v>
      </c>
      <c r="K43" s="33">
        <v>3</v>
      </c>
      <c r="L43" s="70">
        <f>SUM(K43:K$51)</f>
        <v>117</v>
      </c>
      <c r="M43" s="6">
        <f>SUM(H43:H$87)</f>
        <v>409</v>
      </c>
      <c r="N43" s="43">
        <v>129</v>
      </c>
      <c r="O43" s="6">
        <f>SUM(N43:N$87)</f>
        <v>1445</v>
      </c>
      <c r="P43" s="64">
        <f t="shared" si="13"/>
        <v>-32</v>
      </c>
      <c r="Q43" s="36">
        <f t="shared" si="14"/>
        <v>3209</v>
      </c>
      <c r="R43" s="43">
        <v>2858</v>
      </c>
      <c r="S43" s="33">
        <v>74</v>
      </c>
      <c r="T43" s="33">
        <v>277</v>
      </c>
      <c r="U43" s="29">
        <v>229</v>
      </c>
      <c r="V43" s="44">
        <v>48</v>
      </c>
      <c r="W43" s="43">
        <v>913</v>
      </c>
      <c r="X43" s="33">
        <v>1086</v>
      </c>
      <c r="Y43" s="67">
        <f t="shared" si="6"/>
        <v>1999</v>
      </c>
      <c r="Z43" s="6">
        <f t="shared" si="7"/>
        <v>24382</v>
      </c>
      <c r="AA43" s="28">
        <v>724</v>
      </c>
      <c r="AB43" s="79">
        <f t="shared" si="8"/>
        <v>0.14299822239778787</v>
      </c>
      <c r="AC43" s="79">
        <f t="shared" si="12"/>
        <v>0.048266666666666666</v>
      </c>
      <c r="AF43" s="83"/>
      <c r="AG43" s="82"/>
      <c r="AH43" s="82"/>
    </row>
    <row r="44" spans="1:34" s="3" customFormat="1" ht="14.25">
      <c r="A44" s="30">
        <v>43942</v>
      </c>
      <c r="B44" s="49">
        <v>127</v>
      </c>
      <c r="C44" s="6">
        <f>SUM(B44:B$87)</f>
        <v>4958</v>
      </c>
      <c r="D44" s="50">
        <v>17</v>
      </c>
      <c r="E44" s="6">
        <f>SUM(D44:D$87)+1</f>
        <v>1894</v>
      </c>
      <c r="F44" s="33">
        <v>0</v>
      </c>
      <c r="G44" s="6">
        <f>SUM(F44:F$87)</f>
        <v>128</v>
      </c>
      <c r="H44" s="43">
        <v>4</v>
      </c>
      <c r="I44" s="39">
        <v>3</v>
      </c>
      <c r="J44" s="65">
        <f>SUM(I44:I$87)</f>
        <v>287</v>
      </c>
      <c r="K44" s="33">
        <v>1</v>
      </c>
      <c r="L44" s="70">
        <f>SUM(K44:K$51)</f>
        <v>114</v>
      </c>
      <c r="M44" s="6">
        <f>SUM(H44:H$87)</f>
        <v>401</v>
      </c>
      <c r="N44" s="43">
        <v>126</v>
      </c>
      <c r="O44" s="6">
        <f>SUM(N44:N$87)</f>
        <v>1316</v>
      </c>
      <c r="P44" s="64">
        <f t="shared" si="13"/>
        <v>-3</v>
      </c>
      <c r="Q44" s="36">
        <f t="shared" si="14"/>
        <v>3241</v>
      </c>
      <c r="R44" s="43">
        <v>2866</v>
      </c>
      <c r="S44" s="33">
        <v>79</v>
      </c>
      <c r="T44" s="33">
        <v>296</v>
      </c>
      <c r="U44" s="29">
        <v>246</v>
      </c>
      <c r="V44" s="44">
        <v>50</v>
      </c>
      <c r="W44" s="43">
        <v>694</v>
      </c>
      <c r="X44" s="33">
        <v>973</v>
      </c>
      <c r="Y44" s="67">
        <f t="shared" si="6"/>
        <v>1667</v>
      </c>
      <c r="Z44" s="6">
        <f t="shared" si="7"/>
        <v>22383</v>
      </c>
      <c r="AA44" s="28">
        <v>715</v>
      </c>
      <c r="AB44" s="79">
        <f t="shared" si="8"/>
        <v>0.14421137555465913</v>
      </c>
      <c r="AC44" s="79">
        <f t="shared" si="12"/>
        <v>0.04766666666666667</v>
      </c>
      <c r="AF44" s="83"/>
      <c r="AG44" s="82"/>
      <c r="AH44" s="82"/>
    </row>
    <row r="45" spans="1:34" s="3" customFormat="1" ht="14.25">
      <c r="A45" s="30">
        <v>43941</v>
      </c>
      <c r="B45" s="49">
        <v>96</v>
      </c>
      <c r="C45" s="6">
        <f>SUM(B45:B$87)</f>
        <v>4831</v>
      </c>
      <c r="D45" s="50">
        <v>21</v>
      </c>
      <c r="E45" s="6">
        <f>SUM(D45:D$87)+1</f>
        <v>1877</v>
      </c>
      <c r="F45" s="33">
        <v>0</v>
      </c>
      <c r="G45" s="6">
        <f>SUM(F45:F$87)</f>
        <v>128</v>
      </c>
      <c r="H45" s="43">
        <v>12</v>
      </c>
      <c r="I45" s="39">
        <v>3</v>
      </c>
      <c r="J45" s="65">
        <f>SUM(I45:I$87)</f>
        <v>284</v>
      </c>
      <c r="K45" s="33">
        <v>9</v>
      </c>
      <c r="L45" s="70">
        <f>SUM(K45:K$51)</f>
        <v>113</v>
      </c>
      <c r="M45" s="6">
        <f>SUM(H45:H$87)</f>
        <v>397</v>
      </c>
      <c r="N45" s="43">
        <v>67</v>
      </c>
      <c r="O45" s="6">
        <f>SUM(N45:N$87)</f>
        <v>1190</v>
      </c>
      <c r="P45" s="64">
        <f t="shared" si="13"/>
        <v>17</v>
      </c>
      <c r="Q45" s="36">
        <f t="shared" si="14"/>
        <v>3244</v>
      </c>
      <c r="R45" s="43">
        <v>2834</v>
      </c>
      <c r="S45" s="33">
        <v>89</v>
      </c>
      <c r="T45" s="33">
        <v>321</v>
      </c>
      <c r="U45" s="29">
        <v>269</v>
      </c>
      <c r="V45" s="44">
        <v>52</v>
      </c>
      <c r="W45" s="43">
        <v>482</v>
      </c>
      <c r="X45" s="33">
        <v>1083</v>
      </c>
      <c r="Y45" s="67">
        <f t="shared" si="6"/>
        <v>1565</v>
      </c>
      <c r="Z45" s="6">
        <f t="shared" si="7"/>
        <v>20716</v>
      </c>
      <c r="AA45" s="28">
        <v>710</v>
      </c>
      <c r="AB45" s="79">
        <f t="shared" si="8"/>
        <v>0.1469675015524736</v>
      </c>
      <c r="AC45" s="79">
        <f t="shared" si="12"/>
        <v>0.04733333333333333</v>
      </c>
      <c r="AF45" s="83"/>
      <c r="AG45" s="82"/>
      <c r="AH45" s="82"/>
    </row>
    <row r="46" spans="1:34" s="3" customFormat="1" ht="14.25">
      <c r="A46" s="30">
        <v>43940</v>
      </c>
      <c r="B46" s="49">
        <v>79</v>
      </c>
      <c r="C46" s="6">
        <f>SUM(B46:B$87)</f>
        <v>4735</v>
      </c>
      <c r="D46" s="50">
        <v>13</v>
      </c>
      <c r="E46" s="6">
        <f>SUM(D46:D$87)+1</f>
        <v>1856</v>
      </c>
      <c r="F46" s="33">
        <v>1</v>
      </c>
      <c r="G46" s="6">
        <f>SUM(F46:F$87)</f>
        <v>128</v>
      </c>
      <c r="H46" s="43">
        <v>16</v>
      </c>
      <c r="I46" s="39">
        <v>5</v>
      </c>
      <c r="J46" s="65">
        <f>SUM(I46:I$87)</f>
        <v>281</v>
      </c>
      <c r="K46" s="33">
        <v>11</v>
      </c>
      <c r="L46" s="70">
        <f>SUM(K46:K$51)</f>
        <v>104</v>
      </c>
      <c r="M46" s="6">
        <f>SUM(H46:H$87)</f>
        <v>385</v>
      </c>
      <c r="N46" s="43">
        <v>131</v>
      </c>
      <c r="O46" s="6">
        <f>SUM(N46:N$87)</f>
        <v>1123</v>
      </c>
      <c r="P46" s="64">
        <f t="shared" si="13"/>
        <v>-68</v>
      </c>
      <c r="Q46" s="36">
        <f t="shared" si="14"/>
        <v>3227</v>
      </c>
      <c r="R46" s="43">
        <v>2817</v>
      </c>
      <c r="S46" s="33">
        <v>91</v>
      </c>
      <c r="T46" s="33">
        <v>319</v>
      </c>
      <c r="U46" s="29">
        <v>266</v>
      </c>
      <c r="V46" s="44">
        <v>53</v>
      </c>
      <c r="W46" s="43">
        <v>330</v>
      </c>
      <c r="X46" s="33">
        <v>747</v>
      </c>
      <c r="Y46" s="67">
        <f t="shared" si="6"/>
        <v>1077</v>
      </c>
      <c r="Z46" s="6">
        <f t="shared" si="7"/>
        <v>19151</v>
      </c>
      <c r="AA46" s="28">
        <v>708</v>
      </c>
      <c r="AB46" s="79">
        <f t="shared" si="8"/>
        <v>0.1495248152059134</v>
      </c>
      <c r="AC46" s="79">
        <f t="shared" si="12"/>
        <v>0.0472</v>
      </c>
      <c r="AF46" s="83"/>
      <c r="AG46" s="82"/>
      <c r="AH46" s="82"/>
    </row>
    <row r="47" spans="1:34" s="3" customFormat="1" ht="14.25">
      <c r="A47" s="30">
        <v>43939</v>
      </c>
      <c r="B47" s="49">
        <v>77</v>
      </c>
      <c r="C47" s="6">
        <f>SUM(B47:B$87)</f>
        <v>4656</v>
      </c>
      <c r="D47" s="50">
        <v>14</v>
      </c>
      <c r="E47" s="6">
        <f>SUM(D47:D$87)+1</f>
        <v>1843</v>
      </c>
      <c r="F47" s="33">
        <v>0</v>
      </c>
      <c r="G47" s="6">
        <f>SUM(F47:F$87)</f>
        <v>127</v>
      </c>
      <c r="H47" s="43">
        <v>15</v>
      </c>
      <c r="I47" s="39">
        <v>5</v>
      </c>
      <c r="J47" s="65">
        <f>SUM(I47:I$87)</f>
        <v>276</v>
      </c>
      <c r="K47" s="33">
        <v>10</v>
      </c>
      <c r="L47" s="70">
        <f>SUM(K47:K$51)</f>
        <v>93</v>
      </c>
      <c r="M47" s="6">
        <f>SUM(H47:H$87)</f>
        <v>369</v>
      </c>
      <c r="N47" s="43">
        <v>38</v>
      </c>
      <c r="O47" s="6">
        <f>SUM(N47:N$87)</f>
        <v>992</v>
      </c>
      <c r="P47" s="64">
        <f t="shared" si="13"/>
        <v>24</v>
      </c>
      <c r="Q47" s="36">
        <f t="shared" si="14"/>
        <v>3295</v>
      </c>
      <c r="R47" s="43">
        <v>2873</v>
      </c>
      <c r="S47" s="33">
        <v>96</v>
      </c>
      <c r="T47" s="33">
        <v>326</v>
      </c>
      <c r="U47" s="29">
        <v>271</v>
      </c>
      <c r="V47" s="44">
        <v>55</v>
      </c>
      <c r="W47" s="43">
        <v>456</v>
      </c>
      <c r="X47" s="33">
        <v>1019</v>
      </c>
      <c r="Y47" s="67">
        <f t="shared" si="6"/>
        <v>1475</v>
      </c>
      <c r="Z47" s="6">
        <f>Y47+Z48</f>
        <v>18074</v>
      </c>
      <c r="AA47" s="28">
        <v>683</v>
      </c>
      <c r="AB47" s="79">
        <f t="shared" si="8"/>
        <v>0.14669243986254296</v>
      </c>
      <c r="AC47" s="79">
        <f t="shared" si="12"/>
        <v>0.045533333333333335</v>
      </c>
      <c r="AF47" s="83"/>
      <c r="AG47" s="82"/>
      <c r="AH47" s="82"/>
    </row>
    <row r="48" spans="1:34" s="3" customFormat="1" ht="14.25">
      <c r="A48" s="30">
        <v>43938</v>
      </c>
      <c r="B48" s="49">
        <v>146</v>
      </c>
      <c r="C48" s="6">
        <f>SUM(B48:B$87)</f>
        <v>4579</v>
      </c>
      <c r="D48" s="50">
        <v>48</v>
      </c>
      <c r="E48" s="6">
        <f>SUM(D48:D$87)+1</f>
        <v>1829</v>
      </c>
      <c r="F48" s="33">
        <v>3</v>
      </c>
      <c r="G48" s="6">
        <f>SUM(F48:F$87)</f>
        <v>127</v>
      </c>
      <c r="H48" s="43">
        <v>6</v>
      </c>
      <c r="I48" s="39">
        <v>6</v>
      </c>
      <c r="J48" s="65">
        <f>SUM(I48:I$87)</f>
        <v>271</v>
      </c>
      <c r="K48" s="33">
        <v>0</v>
      </c>
      <c r="L48" s="70">
        <f>SUM(K48:K$51)</f>
        <v>83</v>
      </c>
      <c r="M48" s="6">
        <f>SUM(H48:H$87)</f>
        <v>354</v>
      </c>
      <c r="N48" s="43">
        <v>62</v>
      </c>
      <c r="O48" s="6">
        <f>SUM(N48:N$87)</f>
        <v>954</v>
      </c>
      <c r="P48" s="64">
        <f t="shared" si="13"/>
        <v>78</v>
      </c>
      <c r="Q48" s="36">
        <f t="shared" si="14"/>
        <v>3271</v>
      </c>
      <c r="R48" s="43">
        <v>2834</v>
      </c>
      <c r="S48" s="33">
        <v>96</v>
      </c>
      <c r="T48" s="33">
        <v>341</v>
      </c>
      <c r="U48" s="29">
        <v>285</v>
      </c>
      <c r="V48" s="44">
        <v>56</v>
      </c>
      <c r="W48" s="43">
        <v>453</v>
      </c>
      <c r="X48" s="33">
        <v>1303</v>
      </c>
      <c r="Y48" s="67">
        <f t="shared" si="6"/>
        <v>1756</v>
      </c>
      <c r="Z48" s="6">
        <f t="shared" si="7"/>
        <v>16599</v>
      </c>
      <c r="AA48" s="28">
        <v>679</v>
      </c>
      <c r="AB48" s="79">
        <f t="shared" si="8"/>
        <v>0.14828565188905873</v>
      </c>
      <c r="AC48" s="79">
        <f t="shared" si="12"/>
        <v>0.04526666666666666</v>
      </c>
      <c r="AF48" s="83"/>
      <c r="AG48" s="82"/>
      <c r="AH48" s="82"/>
    </row>
    <row r="49" spans="1:34" s="3" customFormat="1" ht="14.25">
      <c r="A49" s="30">
        <v>43937</v>
      </c>
      <c r="B49" s="49">
        <v>85</v>
      </c>
      <c r="C49" s="6">
        <f>SUM(B49:B$87)</f>
        <v>4433</v>
      </c>
      <c r="D49" s="50">
        <v>29</v>
      </c>
      <c r="E49" s="6">
        <f>SUM(D49:D$87)+1</f>
        <v>1781</v>
      </c>
      <c r="F49" s="33">
        <v>0</v>
      </c>
      <c r="G49" s="6">
        <f>SUM(F49:F$87)</f>
        <v>124</v>
      </c>
      <c r="H49" s="43">
        <v>8</v>
      </c>
      <c r="I49" s="39">
        <v>4</v>
      </c>
      <c r="J49" s="65">
        <f>SUM(I49:I$87)</f>
        <v>265</v>
      </c>
      <c r="K49" s="33">
        <v>4</v>
      </c>
      <c r="L49" s="70">
        <f>SUM(K49:K$51)</f>
        <v>83</v>
      </c>
      <c r="M49" s="6">
        <f>SUM(H49:H$87)</f>
        <v>348</v>
      </c>
      <c r="N49" s="43">
        <v>47</v>
      </c>
      <c r="O49" s="6">
        <f>SUM(N49:N$87)</f>
        <v>892</v>
      </c>
      <c r="P49" s="64">
        <f t="shared" si="13"/>
        <v>30</v>
      </c>
      <c r="Q49" s="36">
        <f t="shared" si="14"/>
        <v>3193</v>
      </c>
      <c r="R49" s="43">
        <v>2733</v>
      </c>
      <c r="S49" s="33">
        <v>103</v>
      </c>
      <c r="T49" s="33">
        <v>357</v>
      </c>
      <c r="U49" s="29">
        <v>304</v>
      </c>
      <c r="V49" s="44">
        <v>53</v>
      </c>
      <c r="W49" s="43">
        <v>388</v>
      </c>
      <c r="X49" s="33">
        <v>941</v>
      </c>
      <c r="Y49" s="67">
        <f t="shared" si="6"/>
        <v>1329</v>
      </c>
      <c r="Z49" s="6">
        <f t="shared" si="7"/>
        <v>14843</v>
      </c>
      <c r="AA49" s="28">
        <v>672</v>
      </c>
      <c r="AB49" s="79">
        <f t="shared" si="8"/>
        <v>0.15159034513873224</v>
      </c>
      <c r="AC49" s="79">
        <f t="shared" si="12"/>
        <v>0.0448</v>
      </c>
      <c r="AF49" s="83"/>
      <c r="AG49" s="82"/>
      <c r="AH49" s="82"/>
    </row>
    <row r="50" spans="1:34" s="3" customFormat="1" ht="14.25">
      <c r="A50" s="30">
        <v>43936</v>
      </c>
      <c r="B50" s="49">
        <v>102</v>
      </c>
      <c r="C50" s="6">
        <f>SUM(B50:B$87)</f>
        <v>4348</v>
      </c>
      <c r="D50" s="50">
        <v>21</v>
      </c>
      <c r="E50" s="6">
        <f>SUM(D50:D$87)+1</f>
        <v>1752</v>
      </c>
      <c r="F50" s="33">
        <v>0</v>
      </c>
      <c r="G50" s="6">
        <f>SUM(F50:F$87)</f>
        <v>124</v>
      </c>
      <c r="H50" s="43">
        <v>24</v>
      </c>
      <c r="I50" s="39">
        <v>9</v>
      </c>
      <c r="J50" s="65">
        <f>SUM(I50:I$87)</f>
        <v>261</v>
      </c>
      <c r="K50" s="33">
        <v>15</v>
      </c>
      <c r="L50" s="70">
        <f>SUM(K50:K$51)</f>
        <v>79</v>
      </c>
      <c r="M50" s="6">
        <f>SUM(H50:H$87)</f>
        <v>340</v>
      </c>
      <c r="N50" s="19">
        <v>37</v>
      </c>
      <c r="O50" s="6">
        <f>SUM(N50:N$87)</f>
        <v>845</v>
      </c>
      <c r="P50" s="64">
        <f t="shared" si="13"/>
        <v>41</v>
      </c>
      <c r="Q50" s="36">
        <f t="shared" si="14"/>
        <v>3163</v>
      </c>
      <c r="R50" s="43">
        <v>2695</v>
      </c>
      <c r="S50" s="33">
        <v>101</v>
      </c>
      <c r="T50" s="33">
        <f aca="true" t="shared" si="15" ref="T50:T68">U50+V50</f>
        <v>367</v>
      </c>
      <c r="U50" s="29">
        <v>308</v>
      </c>
      <c r="V50" s="44">
        <v>59</v>
      </c>
      <c r="W50" s="43">
        <v>465</v>
      </c>
      <c r="X50" s="33">
        <v>745</v>
      </c>
      <c r="Y50" s="67">
        <f t="shared" si="6"/>
        <v>1210</v>
      </c>
      <c r="Z50" s="6">
        <f t="shared" si="7"/>
        <v>13514</v>
      </c>
      <c r="AA50" s="55">
        <v>654</v>
      </c>
      <c r="AB50" s="79">
        <f t="shared" si="8"/>
        <v>0.15041398344066237</v>
      </c>
      <c r="AC50" s="79">
        <f t="shared" si="12"/>
        <v>0.0436</v>
      </c>
      <c r="AF50" s="83"/>
      <c r="AG50" s="82"/>
      <c r="AH50" s="82"/>
    </row>
    <row r="51" spans="1:34" s="3" customFormat="1" ht="14.25">
      <c r="A51" s="4">
        <v>43935</v>
      </c>
      <c r="B51" s="5">
        <v>96</v>
      </c>
      <c r="C51" s="6">
        <f>SUM(B51:B$87)</f>
        <v>4246</v>
      </c>
      <c r="D51" s="18">
        <v>26</v>
      </c>
      <c r="E51" s="6">
        <f>SUM(D51:D$87)+1</f>
        <v>1731</v>
      </c>
      <c r="F51" s="17">
        <v>0</v>
      </c>
      <c r="G51" s="6">
        <f>SUM(F51:F$87)</f>
        <v>124</v>
      </c>
      <c r="H51" s="34">
        <v>67</v>
      </c>
      <c r="I51" s="39">
        <v>3</v>
      </c>
      <c r="J51" s="66">
        <f>SUM(I51:I$87)</f>
        <v>252</v>
      </c>
      <c r="K51" s="56">
        <v>64</v>
      </c>
      <c r="L51" s="71">
        <f>SUM(K51:K$51)</f>
        <v>64</v>
      </c>
      <c r="M51" s="6">
        <f>SUM(H51:H$87)</f>
        <v>316</v>
      </c>
      <c r="N51" s="19">
        <v>78</v>
      </c>
      <c r="O51" s="6">
        <f>SUM(N51:N$87)</f>
        <v>808</v>
      </c>
      <c r="P51" s="60">
        <f t="shared" si="13"/>
        <v>-49</v>
      </c>
      <c r="Q51" s="36">
        <f t="shared" si="14"/>
        <v>3122</v>
      </c>
      <c r="R51" s="34">
        <v>2697</v>
      </c>
      <c r="S51" s="17">
        <v>97</v>
      </c>
      <c r="T51" s="32">
        <f t="shared" si="15"/>
        <v>392</v>
      </c>
      <c r="U51" s="11">
        <v>330</v>
      </c>
      <c r="V51" s="7">
        <v>62</v>
      </c>
      <c r="W51" s="39">
        <v>318</v>
      </c>
      <c r="X51" s="32">
        <v>412</v>
      </c>
      <c r="Y51" s="67">
        <f t="shared" si="6"/>
        <v>730</v>
      </c>
      <c r="Z51" s="6">
        <f t="shared" si="7"/>
        <v>12304</v>
      </c>
      <c r="AA51" s="28">
        <v>629</v>
      </c>
      <c r="AB51" s="80">
        <f t="shared" si="8"/>
        <v>0.14813942534149788</v>
      </c>
      <c r="AC51" s="80">
        <f t="shared" si="12"/>
        <v>0.041933333333333336</v>
      </c>
      <c r="AF51" s="83"/>
      <c r="AG51" s="82"/>
      <c r="AH51" s="82"/>
    </row>
    <row r="52" spans="1:34" s="3" customFormat="1" ht="14.25">
      <c r="A52" s="4">
        <v>43934</v>
      </c>
      <c r="B52" s="5">
        <v>58</v>
      </c>
      <c r="C52" s="6">
        <f>SUM(B52:B$87)</f>
        <v>4150</v>
      </c>
      <c r="D52" s="18">
        <v>12</v>
      </c>
      <c r="E52" s="6">
        <f>SUM(D52:D$87)+1</f>
        <v>1705</v>
      </c>
      <c r="F52" s="17">
        <v>0</v>
      </c>
      <c r="G52" s="6">
        <f>SUM(F52:F$87)</f>
        <v>124</v>
      </c>
      <c r="H52" s="34">
        <v>10</v>
      </c>
      <c r="I52" s="34">
        <v>10</v>
      </c>
      <c r="J52" s="66">
        <f>SUM(I52:I$87)</f>
        <v>249</v>
      </c>
      <c r="K52" s="17"/>
      <c r="L52" s="72"/>
      <c r="M52" s="6">
        <f>SUM(H52:H$87)</f>
        <v>249</v>
      </c>
      <c r="N52" s="19">
        <v>35</v>
      </c>
      <c r="O52" s="6">
        <f>SUM(N52:N$87)</f>
        <v>730</v>
      </c>
      <c r="P52" s="7">
        <f t="shared" si="13"/>
        <v>13</v>
      </c>
      <c r="Q52" s="36">
        <f t="shared" si="14"/>
        <v>3171</v>
      </c>
      <c r="R52" s="34">
        <v>2648</v>
      </c>
      <c r="S52" s="17">
        <v>114</v>
      </c>
      <c r="T52" s="32">
        <f t="shared" si="15"/>
        <v>409</v>
      </c>
      <c r="U52" s="11">
        <v>347</v>
      </c>
      <c r="V52" s="7">
        <v>62</v>
      </c>
      <c r="W52" s="39">
        <v>309</v>
      </c>
      <c r="X52" s="32">
        <v>197</v>
      </c>
      <c r="Y52" s="67">
        <f t="shared" si="6"/>
        <v>506</v>
      </c>
      <c r="Z52" s="6">
        <f t="shared" si="7"/>
        <v>11574</v>
      </c>
      <c r="AA52" s="28">
        <v>629</v>
      </c>
      <c r="AB52" s="80">
        <f t="shared" si="8"/>
        <v>0.15156626506024096</v>
      </c>
      <c r="AC52" s="80">
        <f t="shared" si="12"/>
        <v>0.041933333333333336</v>
      </c>
      <c r="AF52" s="83"/>
      <c r="AG52" s="82"/>
      <c r="AH52" s="82"/>
    </row>
    <row r="53" spans="1:34" s="3" customFormat="1" ht="14.25">
      <c r="A53" s="4">
        <v>43933</v>
      </c>
      <c r="B53" s="5">
        <v>123</v>
      </c>
      <c r="C53" s="6">
        <f>SUM(B53:B$87)</f>
        <v>4092</v>
      </c>
      <c r="D53" s="18">
        <v>30</v>
      </c>
      <c r="E53" s="6">
        <f>SUM(D53:D$87)+1</f>
        <v>1693</v>
      </c>
      <c r="F53" s="17">
        <v>0</v>
      </c>
      <c r="G53" s="6">
        <f>SUM(F53:F$87)</f>
        <v>124</v>
      </c>
      <c r="H53" s="34">
        <v>7</v>
      </c>
      <c r="I53" s="34">
        <v>7</v>
      </c>
      <c r="J53" s="66">
        <f>SUM(I53:I$87)</f>
        <v>239</v>
      </c>
      <c r="K53" s="17"/>
      <c r="L53" s="72"/>
      <c r="M53" s="6">
        <f>SUM(H53:H$87)</f>
        <v>239</v>
      </c>
      <c r="N53" s="19">
        <v>45</v>
      </c>
      <c r="O53" s="6">
        <f>SUM(N53:N$87)</f>
        <v>695</v>
      </c>
      <c r="P53" s="7">
        <f t="shared" si="13"/>
        <v>71</v>
      </c>
      <c r="Q53" s="36">
        <f t="shared" si="14"/>
        <v>3158</v>
      </c>
      <c r="R53" s="34">
        <v>2606</v>
      </c>
      <c r="S53" s="17">
        <v>122</v>
      </c>
      <c r="T53" s="32">
        <f t="shared" si="15"/>
        <v>430</v>
      </c>
      <c r="U53" s="11">
        <v>366</v>
      </c>
      <c r="V53" s="7">
        <v>64</v>
      </c>
      <c r="W53" s="39">
        <v>421</v>
      </c>
      <c r="X53" s="32">
        <v>19</v>
      </c>
      <c r="Y53" s="67">
        <f t="shared" si="6"/>
        <v>440</v>
      </c>
      <c r="Z53" s="6">
        <f t="shared" si="7"/>
        <v>11068</v>
      </c>
      <c r="AA53" s="28">
        <v>560</v>
      </c>
      <c r="AB53" s="80">
        <f t="shared" si="8"/>
        <v>0.13685239491691104</v>
      </c>
      <c r="AC53" s="80">
        <f t="shared" si="12"/>
        <v>0.037333333333333336</v>
      </c>
      <c r="AF53" s="83"/>
      <c r="AG53" s="82"/>
      <c r="AH53" s="82"/>
    </row>
    <row r="54" spans="1:34" s="3" customFormat="1" ht="14.25">
      <c r="A54" s="4">
        <v>43932</v>
      </c>
      <c r="B54" s="5">
        <v>152</v>
      </c>
      <c r="C54" s="6">
        <f>SUM(B54:B$87)</f>
        <v>3969</v>
      </c>
      <c r="D54" s="18">
        <v>22</v>
      </c>
      <c r="E54" s="6">
        <f>SUM(D54:D$87)+1</f>
        <v>1663</v>
      </c>
      <c r="F54" s="17">
        <v>0</v>
      </c>
      <c r="G54" s="6">
        <f>SUM(F54:F$87)</f>
        <v>124</v>
      </c>
      <c r="H54" s="34">
        <v>5</v>
      </c>
      <c r="I54" s="34">
        <v>5</v>
      </c>
      <c r="J54" s="66">
        <f>SUM(I54:I$87)</f>
        <v>232</v>
      </c>
      <c r="K54" s="17"/>
      <c r="L54" s="72"/>
      <c r="M54" s="6">
        <f>SUM(H54:H$87)</f>
        <v>232</v>
      </c>
      <c r="N54" s="19">
        <v>47</v>
      </c>
      <c r="O54" s="6">
        <f>SUM(N54:N$87)</f>
        <v>650</v>
      </c>
      <c r="P54" s="7">
        <f t="shared" si="13"/>
        <v>100</v>
      </c>
      <c r="Q54" s="36">
        <f t="shared" si="14"/>
        <v>3087</v>
      </c>
      <c r="R54" s="34">
        <v>2532</v>
      </c>
      <c r="S54" s="17">
        <v>121</v>
      </c>
      <c r="T54" s="32">
        <f t="shared" si="15"/>
        <v>434</v>
      </c>
      <c r="U54" s="11">
        <v>365</v>
      </c>
      <c r="V54" s="7">
        <v>69</v>
      </c>
      <c r="W54" s="39">
        <v>299</v>
      </c>
      <c r="X54" s="32">
        <v>89</v>
      </c>
      <c r="Y54" s="67">
        <f t="shared" si="6"/>
        <v>388</v>
      </c>
      <c r="Z54" s="6">
        <f t="shared" si="7"/>
        <v>10628</v>
      </c>
      <c r="AA54" s="28">
        <v>557</v>
      </c>
      <c r="AB54" s="80">
        <f t="shared" si="8"/>
        <v>0.1403376165280927</v>
      </c>
      <c r="AC54" s="80">
        <f t="shared" si="12"/>
        <v>0.03713333333333333</v>
      </c>
      <c r="AF54" s="83"/>
      <c r="AG54" s="82"/>
      <c r="AH54" s="82"/>
    </row>
    <row r="55" spans="1:34" s="3" customFormat="1" ht="12.75" customHeight="1">
      <c r="A55" s="4">
        <v>43931</v>
      </c>
      <c r="B55" s="5">
        <v>69</v>
      </c>
      <c r="C55" s="6">
        <f>SUM(B55:B$87)</f>
        <v>3817</v>
      </c>
      <c r="D55" s="18">
        <v>21</v>
      </c>
      <c r="E55" s="6">
        <f>SUM(D55:D$87)+1</f>
        <v>1641</v>
      </c>
      <c r="F55" s="17">
        <v>0</v>
      </c>
      <c r="G55" s="6">
        <f>SUM(F55:F$87)</f>
        <v>124</v>
      </c>
      <c r="H55" s="34">
        <v>9</v>
      </c>
      <c r="I55" s="34">
        <v>9</v>
      </c>
      <c r="J55" s="66">
        <f>SUM(I55:I$87)</f>
        <v>227</v>
      </c>
      <c r="K55" s="17"/>
      <c r="L55" s="72"/>
      <c r="M55" s="6">
        <f>SUM(H55:H$87)</f>
        <v>227</v>
      </c>
      <c r="N55" s="17">
        <v>43</v>
      </c>
      <c r="O55" s="6">
        <f>SUM(N55:N$87)</f>
        <v>603</v>
      </c>
      <c r="P55" s="7">
        <f t="shared" si="13"/>
        <v>17</v>
      </c>
      <c r="Q55" s="36">
        <f t="shared" si="14"/>
        <v>2987</v>
      </c>
      <c r="R55" s="34">
        <v>2423</v>
      </c>
      <c r="S55" s="17">
        <v>112</v>
      </c>
      <c r="T55" s="32">
        <f t="shared" si="15"/>
        <v>452</v>
      </c>
      <c r="U55" s="11">
        <v>377</v>
      </c>
      <c r="V55" s="7">
        <v>75</v>
      </c>
      <c r="W55" s="39">
        <v>444</v>
      </c>
      <c r="X55" s="32">
        <v>20</v>
      </c>
      <c r="Y55" s="67">
        <f t="shared" si="6"/>
        <v>464</v>
      </c>
      <c r="Z55" s="6">
        <f t="shared" si="7"/>
        <v>10240</v>
      </c>
      <c r="AA55" s="28">
        <v>550</v>
      </c>
      <c r="AB55" s="80">
        <f t="shared" si="8"/>
        <v>0.1440922190201729</v>
      </c>
      <c r="AC55" s="80">
        <f t="shared" si="12"/>
        <v>0.03666666666666667</v>
      </c>
      <c r="AF55" s="83"/>
      <c r="AG55" s="82"/>
      <c r="AH55" s="82"/>
    </row>
    <row r="56" spans="1:34" ht="14.25">
      <c r="A56" s="4">
        <v>43930</v>
      </c>
      <c r="B56" s="5">
        <v>173</v>
      </c>
      <c r="C56" s="6">
        <f>SUM(B56:B$87)</f>
        <v>3748</v>
      </c>
      <c r="D56" s="18">
        <v>64</v>
      </c>
      <c r="E56" s="6">
        <f>SUM(D56:D$87)+1</f>
        <v>1620</v>
      </c>
      <c r="F56" s="17">
        <v>0</v>
      </c>
      <c r="G56" s="6">
        <f>SUM(F56:F$87)</f>
        <v>124</v>
      </c>
      <c r="H56" s="34">
        <v>4</v>
      </c>
      <c r="I56" s="34">
        <v>4</v>
      </c>
      <c r="J56" s="66">
        <f>SUM(I56:I$87)</f>
        <v>218</v>
      </c>
      <c r="K56" s="17"/>
      <c r="L56" s="72"/>
      <c r="M56" s="6">
        <f>SUM(H56:H$87)</f>
        <v>218</v>
      </c>
      <c r="N56" s="17">
        <v>98</v>
      </c>
      <c r="O56" s="6">
        <f>SUM(N56:N$87)</f>
        <v>560</v>
      </c>
      <c r="P56" s="7">
        <f t="shared" si="13"/>
        <v>71</v>
      </c>
      <c r="Q56" s="36">
        <f t="shared" si="14"/>
        <v>2970</v>
      </c>
      <c r="R56" s="34">
        <v>2380</v>
      </c>
      <c r="S56" s="17">
        <v>114</v>
      </c>
      <c r="T56" s="32">
        <f t="shared" si="15"/>
        <v>476</v>
      </c>
      <c r="U56" s="11">
        <v>396</v>
      </c>
      <c r="V56" s="7">
        <v>80</v>
      </c>
      <c r="W56" s="39">
        <v>428</v>
      </c>
      <c r="X56" s="32"/>
      <c r="Y56" s="67">
        <f aca="true" t="shared" si="16" ref="Y56:Y85">W56+X56</f>
        <v>428</v>
      </c>
      <c r="Z56" s="6">
        <f>Y56+Z57</f>
        <v>9776</v>
      </c>
      <c r="AA56" s="28">
        <v>548</v>
      </c>
      <c r="AB56" s="80">
        <f t="shared" si="8"/>
        <v>0.14621131270010673</v>
      </c>
      <c r="AC56" s="80">
        <f t="shared" si="12"/>
        <v>0.036533333333333334</v>
      </c>
      <c r="AF56" s="83"/>
      <c r="AG56" s="82"/>
      <c r="AH56" s="82"/>
    </row>
    <row r="57" spans="1:29" ht="12">
      <c r="A57" s="15">
        <v>43929</v>
      </c>
      <c r="B57" s="19">
        <v>108</v>
      </c>
      <c r="C57" s="6">
        <f>SUM(B57:B$87)</f>
        <v>3575</v>
      </c>
      <c r="D57" s="18">
        <v>30</v>
      </c>
      <c r="E57" s="6">
        <f>SUM(D57:D$87)+1</f>
        <v>1556</v>
      </c>
      <c r="F57" s="17">
        <v>0</v>
      </c>
      <c r="G57" s="6">
        <f>SUM(F57:F$87)</f>
        <v>124</v>
      </c>
      <c r="H57" s="34">
        <v>8</v>
      </c>
      <c r="I57" s="34">
        <v>8</v>
      </c>
      <c r="J57" s="66">
        <f>SUM(I57:I$87)</f>
        <v>214</v>
      </c>
      <c r="K57" s="17"/>
      <c r="L57" s="72"/>
      <c r="M57" s="6">
        <f>SUM(H57:H$87)</f>
        <v>214</v>
      </c>
      <c r="N57" s="19">
        <v>12</v>
      </c>
      <c r="O57" s="6">
        <f>SUM(N57:N$87)</f>
        <v>462</v>
      </c>
      <c r="P57" s="7">
        <f t="shared" si="13"/>
        <v>88</v>
      </c>
      <c r="Q57" s="36">
        <f t="shared" si="14"/>
        <v>2899</v>
      </c>
      <c r="R57" s="34">
        <v>2310</v>
      </c>
      <c r="S57" s="17">
        <v>116</v>
      </c>
      <c r="T57" s="32">
        <f t="shared" si="15"/>
        <v>473</v>
      </c>
      <c r="U57" s="11">
        <v>391</v>
      </c>
      <c r="V57" s="7">
        <v>82</v>
      </c>
      <c r="W57" s="39">
        <v>497</v>
      </c>
      <c r="X57" s="32"/>
      <c r="Y57" s="67">
        <f t="shared" si="16"/>
        <v>497</v>
      </c>
      <c r="Z57" s="6">
        <f>Y57+Z58</f>
        <v>9348</v>
      </c>
      <c r="AA57" s="28">
        <v>544</v>
      </c>
      <c r="AB57" s="80">
        <f t="shared" si="8"/>
        <v>0.15216783216783217</v>
      </c>
      <c r="AC57" s="80">
        <f t="shared" si="12"/>
        <v>0.03626666666666667</v>
      </c>
    </row>
    <row r="58" spans="1:29" ht="12">
      <c r="A58" s="15">
        <v>43928</v>
      </c>
      <c r="B58" s="5">
        <v>112</v>
      </c>
      <c r="C58" s="6">
        <f>SUM(B58:B$87)</f>
        <v>3467</v>
      </c>
      <c r="D58" s="18">
        <v>38</v>
      </c>
      <c r="E58" s="6">
        <f>SUM(D58:D$87)+1</f>
        <v>1526</v>
      </c>
      <c r="F58" s="17">
        <v>0</v>
      </c>
      <c r="G58" s="6">
        <f>SUM(F58:F$87)</f>
        <v>124</v>
      </c>
      <c r="H58" s="34">
        <v>4</v>
      </c>
      <c r="I58" s="34">
        <v>4</v>
      </c>
      <c r="J58" s="66">
        <f>SUM(I58:I$87)</f>
        <v>206</v>
      </c>
      <c r="K58" s="17"/>
      <c r="L58" s="72"/>
      <c r="M58" s="6">
        <f>SUM(H58:H$87)</f>
        <v>206</v>
      </c>
      <c r="N58" s="17">
        <v>29</v>
      </c>
      <c r="O58" s="6">
        <f>SUM(N58:N$87)</f>
        <v>450</v>
      </c>
      <c r="P58" s="7">
        <f t="shared" si="13"/>
        <v>79</v>
      </c>
      <c r="Q58" s="36">
        <f t="shared" si="14"/>
        <v>2811</v>
      </c>
      <c r="R58" s="34">
        <v>2183</v>
      </c>
      <c r="S58" s="17">
        <v>117</v>
      </c>
      <c r="T58" s="32">
        <f t="shared" si="15"/>
        <v>511</v>
      </c>
      <c r="U58" s="11">
        <v>424</v>
      </c>
      <c r="V58" s="7">
        <v>87</v>
      </c>
      <c r="W58" s="39">
        <v>561</v>
      </c>
      <c r="X58" s="32"/>
      <c r="Y58" s="67">
        <f t="shared" si="16"/>
        <v>561</v>
      </c>
      <c r="Z58" s="6">
        <f>Y58+Z59</f>
        <v>8851</v>
      </c>
      <c r="AA58" s="28">
        <v>540</v>
      </c>
      <c r="AB58" s="80">
        <f t="shared" si="8"/>
        <v>0.1557542543986155</v>
      </c>
      <c r="AC58" s="80">
        <f t="shared" si="12"/>
        <v>0.036</v>
      </c>
    </row>
    <row r="59" spans="1:29" ht="12">
      <c r="A59" s="15">
        <v>43927</v>
      </c>
      <c r="B59" s="19">
        <v>124</v>
      </c>
      <c r="C59" s="6">
        <f>SUM(B59:B$87)</f>
        <v>3355</v>
      </c>
      <c r="D59" s="20">
        <v>56</v>
      </c>
      <c r="E59" s="6">
        <f>SUM(D59:D$87)+1</f>
        <v>1488</v>
      </c>
      <c r="F59" s="19">
        <v>0</v>
      </c>
      <c r="G59" s="6">
        <f>SUM(F59:F$87)</f>
        <v>124</v>
      </c>
      <c r="H59" s="19">
        <v>15</v>
      </c>
      <c r="I59" s="19">
        <v>15</v>
      </c>
      <c r="J59" s="65">
        <f>SUM(I59:I$87)</f>
        <v>202</v>
      </c>
      <c r="K59" s="32"/>
      <c r="L59" s="72"/>
      <c r="M59" s="6">
        <f>SUM(H59:H$87)</f>
        <v>202</v>
      </c>
      <c r="N59" s="19">
        <v>41</v>
      </c>
      <c r="O59" s="6">
        <f>SUM(N59:N$87)</f>
        <v>421</v>
      </c>
      <c r="P59" s="57">
        <f t="shared" si="13"/>
        <v>68</v>
      </c>
      <c r="Q59" s="36">
        <f t="shared" si="14"/>
        <v>2732</v>
      </c>
      <c r="R59" s="39">
        <v>2064</v>
      </c>
      <c r="S59" s="32">
        <v>120</v>
      </c>
      <c r="T59" s="32">
        <f t="shared" si="15"/>
        <v>548</v>
      </c>
      <c r="U59" s="11">
        <v>458</v>
      </c>
      <c r="V59" s="7">
        <v>90</v>
      </c>
      <c r="W59" s="39">
        <v>306</v>
      </c>
      <c r="X59" s="32"/>
      <c r="Y59" s="67">
        <f t="shared" si="16"/>
        <v>306</v>
      </c>
      <c r="Z59" s="6">
        <f>Y59+Z60</f>
        <v>8290</v>
      </c>
      <c r="AA59" s="42">
        <v>536</v>
      </c>
      <c r="AB59" s="79">
        <f t="shared" si="8"/>
        <v>0.15976154992548436</v>
      </c>
      <c r="AC59" s="79">
        <f t="shared" si="12"/>
        <v>0.03573333333333333</v>
      </c>
    </row>
    <row r="60" spans="1:29" ht="12">
      <c r="A60" s="4">
        <v>43926</v>
      </c>
      <c r="B60" s="5">
        <v>158</v>
      </c>
      <c r="C60" s="6">
        <f>SUM(B60:B$87)</f>
        <v>3231</v>
      </c>
      <c r="D60" s="14">
        <v>33</v>
      </c>
      <c r="E60" s="6">
        <f>SUM(D60:D$87)+1</f>
        <v>1432</v>
      </c>
      <c r="F60" s="5">
        <v>1</v>
      </c>
      <c r="G60" s="6">
        <f>SUM(F60:F$87)</f>
        <v>124</v>
      </c>
      <c r="H60" s="5">
        <v>9</v>
      </c>
      <c r="I60" s="5">
        <v>9</v>
      </c>
      <c r="J60" s="67">
        <f>SUM(I60:I$87)</f>
        <v>187</v>
      </c>
      <c r="K60" s="11"/>
      <c r="L60" s="7"/>
      <c r="M60" s="6">
        <f>SUM(H60:H$87)</f>
        <v>187</v>
      </c>
      <c r="N60" s="5">
        <v>46</v>
      </c>
      <c r="O60" s="6">
        <f>SUM(N60:N$87)</f>
        <v>380</v>
      </c>
      <c r="P60" s="58">
        <f t="shared" si="13"/>
        <v>103</v>
      </c>
      <c r="Q60" s="37">
        <f t="shared" si="14"/>
        <v>2664</v>
      </c>
      <c r="R60" s="5">
        <v>1970</v>
      </c>
      <c r="S60" s="11">
        <v>118</v>
      </c>
      <c r="T60" s="11">
        <f t="shared" si="15"/>
        <v>576</v>
      </c>
      <c r="U60" s="11">
        <v>485</v>
      </c>
      <c r="V60" s="7">
        <v>91</v>
      </c>
      <c r="W60" s="5">
        <v>398</v>
      </c>
      <c r="X60" s="11"/>
      <c r="Y60" s="67">
        <f t="shared" si="16"/>
        <v>398</v>
      </c>
      <c r="Z60" s="6">
        <f>Y60+Z61</f>
        <v>7984</v>
      </c>
      <c r="AA60" s="28">
        <v>532</v>
      </c>
      <c r="AB60" s="80">
        <f t="shared" si="8"/>
        <v>0.16465490560198082</v>
      </c>
      <c r="AC60" s="80">
        <f t="shared" si="12"/>
        <v>0.03546666666666667</v>
      </c>
    </row>
    <row r="61" spans="1:29" ht="12">
      <c r="A61" s="4">
        <v>43925</v>
      </c>
      <c r="B61" s="5">
        <v>101</v>
      </c>
      <c r="C61" s="6">
        <f>SUM(B61:B$87)</f>
        <v>3073</v>
      </c>
      <c r="D61" s="14">
        <v>58</v>
      </c>
      <c r="E61" s="6">
        <f>SUM(D61:D$87)+1</f>
        <v>1399</v>
      </c>
      <c r="F61" s="5">
        <v>3</v>
      </c>
      <c r="G61" s="6">
        <f>SUM(F61:F$87)</f>
        <v>123</v>
      </c>
      <c r="H61" s="5">
        <v>7</v>
      </c>
      <c r="I61" s="5">
        <v>7</v>
      </c>
      <c r="J61" s="67">
        <f>SUM(I61:I$87)</f>
        <v>178</v>
      </c>
      <c r="K61" s="11"/>
      <c r="L61" s="7"/>
      <c r="M61" s="6">
        <f>SUM(H61:H$87)</f>
        <v>178</v>
      </c>
      <c r="N61" s="5">
        <v>23</v>
      </c>
      <c r="O61" s="6">
        <f>SUM(N61:N$87)</f>
        <v>334</v>
      </c>
      <c r="P61" s="58">
        <f t="shared" si="13"/>
        <v>71</v>
      </c>
      <c r="Q61" s="37">
        <f t="shared" si="14"/>
        <v>2561</v>
      </c>
      <c r="R61" s="5">
        <v>1865</v>
      </c>
      <c r="S61" s="11">
        <v>117</v>
      </c>
      <c r="T61" s="11">
        <f t="shared" si="15"/>
        <v>579</v>
      </c>
      <c r="U61" s="11">
        <v>489</v>
      </c>
      <c r="V61" s="7">
        <v>90</v>
      </c>
      <c r="W61" s="5">
        <v>359</v>
      </c>
      <c r="X61" s="11"/>
      <c r="Y61" s="67">
        <f t="shared" si="16"/>
        <v>359</v>
      </c>
      <c r="Z61" s="6">
        <f aca="true" t="shared" si="17" ref="Z61:Z85">Y61+Z62</f>
        <v>7586</v>
      </c>
      <c r="AA61" s="28">
        <v>523</v>
      </c>
      <c r="AB61" s="80">
        <f t="shared" si="8"/>
        <v>0.17019199479336153</v>
      </c>
      <c r="AC61" s="80">
        <f t="shared" si="12"/>
        <v>0.034866666666666664</v>
      </c>
    </row>
    <row r="62" spans="1:29" ht="12">
      <c r="A62" s="4">
        <v>43924</v>
      </c>
      <c r="B62" s="5">
        <v>136</v>
      </c>
      <c r="C62" s="6">
        <f>SUM(B62:B$87)</f>
        <v>2972</v>
      </c>
      <c r="D62" s="13">
        <v>57</v>
      </c>
      <c r="E62" s="6">
        <f>SUM(D62:D$87)+1</f>
        <v>1341</v>
      </c>
      <c r="F62" s="5">
        <v>1</v>
      </c>
      <c r="G62" s="6">
        <f>SUM(F62:F$87)</f>
        <v>120</v>
      </c>
      <c r="H62" s="5">
        <v>20</v>
      </c>
      <c r="I62" s="5">
        <v>20</v>
      </c>
      <c r="J62" s="67">
        <f>SUM(I62:I$87)</f>
        <v>171</v>
      </c>
      <c r="K62" s="11"/>
      <c r="L62" s="7"/>
      <c r="M62" s="6">
        <f>SUM(H62:H$87)</f>
        <v>171</v>
      </c>
      <c r="N62" s="5">
        <v>17</v>
      </c>
      <c r="O62" s="6">
        <f>SUM(N62:N$87)</f>
        <v>311</v>
      </c>
      <c r="P62" s="58">
        <f t="shared" si="13"/>
        <v>99</v>
      </c>
      <c r="Q62" s="37">
        <f t="shared" si="14"/>
        <v>2490</v>
      </c>
      <c r="R62" s="5">
        <v>1794</v>
      </c>
      <c r="S62" s="11">
        <v>115</v>
      </c>
      <c r="T62" s="11">
        <f t="shared" si="15"/>
        <v>581</v>
      </c>
      <c r="U62" s="11">
        <v>492</v>
      </c>
      <c r="V62" s="7">
        <v>89</v>
      </c>
      <c r="W62" s="5">
        <v>459</v>
      </c>
      <c r="X62" s="9"/>
      <c r="Y62" s="67">
        <f t="shared" si="16"/>
        <v>459</v>
      </c>
      <c r="Z62" s="6">
        <f t="shared" si="17"/>
        <v>7227</v>
      </c>
      <c r="AA62" s="28">
        <v>525</v>
      </c>
      <c r="AB62" s="80">
        <f t="shared" si="8"/>
        <v>0.1766487213997308</v>
      </c>
      <c r="AC62" s="80">
        <f t="shared" si="12"/>
        <v>0.035</v>
      </c>
    </row>
    <row r="63" spans="1:29" ht="12">
      <c r="A63" s="4">
        <v>43923</v>
      </c>
      <c r="B63" s="5">
        <v>154</v>
      </c>
      <c r="C63" s="6">
        <f>SUM(B63:B$87)</f>
        <v>2836</v>
      </c>
      <c r="D63" s="13">
        <v>103</v>
      </c>
      <c r="E63" s="6">
        <f>SUM(D63:D$87)+1</f>
        <v>1284</v>
      </c>
      <c r="F63" s="5">
        <v>11</v>
      </c>
      <c r="G63" s="6">
        <f>SUM(F63:F$87)</f>
        <v>119</v>
      </c>
      <c r="H63" s="5">
        <v>10</v>
      </c>
      <c r="I63" s="5">
        <v>10</v>
      </c>
      <c r="J63" s="67">
        <f>SUM(I63:I$87)</f>
        <v>151</v>
      </c>
      <c r="K63" s="11"/>
      <c r="L63" s="7"/>
      <c r="M63" s="6">
        <f>SUM(H63:H$87)</f>
        <v>151</v>
      </c>
      <c r="N63" s="5">
        <v>16</v>
      </c>
      <c r="O63" s="6">
        <f>SUM(N63:N$87)</f>
        <v>294</v>
      </c>
      <c r="P63" s="58">
        <f t="shared" si="13"/>
        <v>128</v>
      </c>
      <c r="Q63" s="37">
        <f t="shared" si="14"/>
        <v>2391</v>
      </c>
      <c r="R63" s="5">
        <v>1680</v>
      </c>
      <c r="S63" s="11">
        <v>117</v>
      </c>
      <c r="T63" s="11">
        <f t="shared" si="15"/>
        <v>594</v>
      </c>
      <c r="U63" s="11">
        <v>499</v>
      </c>
      <c r="V63" s="7">
        <v>95</v>
      </c>
      <c r="W63" s="5">
        <v>432</v>
      </c>
      <c r="X63" s="9"/>
      <c r="Y63" s="67">
        <f t="shared" si="16"/>
        <v>432</v>
      </c>
      <c r="Z63" s="6">
        <f t="shared" si="17"/>
        <v>6768</v>
      </c>
      <c r="AA63" s="28">
        <v>505</v>
      </c>
      <c r="AB63" s="80">
        <f t="shared" si="8"/>
        <v>0.17806770098730607</v>
      </c>
      <c r="AC63" s="80">
        <f t="shared" si="12"/>
        <v>0.033666666666666664</v>
      </c>
    </row>
    <row r="64" spans="1:29" ht="12">
      <c r="A64" s="4">
        <v>43922</v>
      </c>
      <c r="B64" s="5">
        <v>185</v>
      </c>
      <c r="C64" s="6">
        <f>SUM(B64:B$87)</f>
        <v>2682</v>
      </c>
      <c r="D64" s="13">
        <v>61</v>
      </c>
      <c r="E64" s="6">
        <f>SUM(D64:D$87)+1</f>
        <v>1181</v>
      </c>
      <c r="F64" s="5">
        <v>4</v>
      </c>
      <c r="G64" s="6">
        <f>SUM(F64:F$87)</f>
        <v>108</v>
      </c>
      <c r="H64" s="5">
        <v>11</v>
      </c>
      <c r="I64" s="5">
        <v>11</v>
      </c>
      <c r="J64" s="67">
        <f>SUM(I64:I$87)</f>
        <v>141</v>
      </c>
      <c r="K64" s="11"/>
      <c r="L64" s="7"/>
      <c r="M64" s="6">
        <f>SUM(H64:H$87)</f>
        <v>141</v>
      </c>
      <c r="N64" s="5">
        <v>42</v>
      </c>
      <c r="O64" s="6">
        <f>SUM(N64:N$87)</f>
        <v>278</v>
      </c>
      <c r="P64" s="58">
        <f t="shared" si="13"/>
        <v>132</v>
      </c>
      <c r="Q64" s="37">
        <f t="shared" si="14"/>
        <v>2263</v>
      </c>
      <c r="R64" s="5">
        <v>1563</v>
      </c>
      <c r="S64" s="11">
        <v>122</v>
      </c>
      <c r="T64" s="11">
        <f t="shared" si="15"/>
        <v>578</v>
      </c>
      <c r="U64" s="11">
        <v>489</v>
      </c>
      <c r="V64" s="7">
        <v>89</v>
      </c>
      <c r="W64" s="5">
        <v>403</v>
      </c>
      <c r="X64" s="9"/>
      <c r="Y64" s="67">
        <f t="shared" si="16"/>
        <v>403</v>
      </c>
      <c r="Z64" s="6">
        <f t="shared" si="17"/>
        <v>6336</v>
      </c>
      <c r="AA64" s="28">
        <v>470</v>
      </c>
      <c r="AB64" s="80">
        <f t="shared" si="8"/>
        <v>0.17524235645041014</v>
      </c>
      <c r="AC64" s="80">
        <f t="shared" si="12"/>
        <v>0.03133333333333333</v>
      </c>
    </row>
    <row r="65" spans="1:29" ht="12">
      <c r="A65" s="4">
        <v>43921</v>
      </c>
      <c r="B65" s="5">
        <v>192</v>
      </c>
      <c r="C65" s="6">
        <f>SUM(B65:B$87)</f>
        <v>2497</v>
      </c>
      <c r="D65" s="13">
        <v>85</v>
      </c>
      <c r="E65" s="6">
        <f>SUM(D65:D$87)+1</f>
        <v>1120</v>
      </c>
      <c r="F65" s="5">
        <v>5</v>
      </c>
      <c r="G65" s="6">
        <f>SUM(F65:F$87)</f>
        <v>104</v>
      </c>
      <c r="H65" s="5">
        <v>17</v>
      </c>
      <c r="I65" s="5">
        <v>17</v>
      </c>
      <c r="J65" s="67">
        <f>SUM(I65:I$87)</f>
        <v>130</v>
      </c>
      <c r="K65" s="11"/>
      <c r="L65" s="7"/>
      <c r="M65" s="6">
        <f>SUM(H65:H$87)</f>
        <v>130</v>
      </c>
      <c r="N65" s="5">
        <v>44</v>
      </c>
      <c r="O65" s="6">
        <f>SUM(N65:N$87)</f>
        <v>236</v>
      </c>
      <c r="P65" s="58">
        <f t="shared" si="13"/>
        <v>131</v>
      </c>
      <c r="Q65" s="37">
        <f t="shared" si="14"/>
        <v>2131</v>
      </c>
      <c r="R65" s="5">
        <v>1433</v>
      </c>
      <c r="S65" s="11">
        <v>107</v>
      </c>
      <c r="T65" s="11">
        <f t="shared" si="15"/>
        <v>591</v>
      </c>
      <c r="U65" s="11">
        <v>506</v>
      </c>
      <c r="V65" s="7">
        <v>85</v>
      </c>
      <c r="W65" s="5">
        <v>485</v>
      </c>
      <c r="X65" s="9"/>
      <c r="Y65" s="67">
        <f t="shared" si="16"/>
        <v>485</v>
      </c>
      <c r="Z65" s="6">
        <f t="shared" si="17"/>
        <v>5933</v>
      </c>
      <c r="AA65" s="28">
        <v>463</v>
      </c>
      <c r="AB65" s="80">
        <f t="shared" si="8"/>
        <v>0.1854225070084101</v>
      </c>
      <c r="AC65" s="80">
        <f t="shared" si="12"/>
        <v>0.030866666666666667</v>
      </c>
    </row>
    <row r="66" spans="1:29" ht="12">
      <c r="A66" s="4">
        <v>43920</v>
      </c>
      <c r="B66" s="5">
        <v>159</v>
      </c>
      <c r="C66" s="6">
        <f>SUM(B66:B$87)</f>
        <v>2305</v>
      </c>
      <c r="D66" s="12">
        <v>80</v>
      </c>
      <c r="E66" s="6">
        <f>SUM(D66:D$87)+1</f>
        <v>1035</v>
      </c>
      <c r="F66" s="5">
        <v>3</v>
      </c>
      <c r="G66" s="6">
        <f>SUM(F66:F$87)</f>
        <v>99</v>
      </c>
      <c r="H66" s="5">
        <v>11</v>
      </c>
      <c r="I66" s="5">
        <v>11</v>
      </c>
      <c r="J66" s="67">
        <f>SUM(I66:I$87)</f>
        <v>113</v>
      </c>
      <c r="K66" s="11"/>
      <c r="L66" s="7"/>
      <c r="M66" s="6">
        <f>SUM(H66:H$87)</f>
        <v>113</v>
      </c>
      <c r="N66" s="5">
        <v>31</v>
      </c>
      <c r="O66" s="6">
        <f>SUM(N66:N$87)</f>
        <v>192</v>
      </c>
      <c r="P66" s="58">
        <f t="shared" si="13"/>
        <v>117</v>
      </c>
      <c r="Q66" s="37">
        <f t="shared" si="14"/>
        <v>2000</v>
      </c>
      <c r="R66" s="5">
        <v>1304</v>
      </c>
      <c r="S66" s="11">
        <v>93</v>
      </c>
      <c r="T66" s="11">
        <f t="shared" si="15"/>
        <v>603</v>
      </c>
      <c r="U66" s="11">
        <v>520</v>
      </c>
      <c r="V66" s="7">
        <v>83</v>
      </c>
      <c r="W66" s="5">
        <v>450</v>
      </c>
      <c r="X66" s="9"/>
      <c r="Y66" s="67">
        <f t="shared" si="16"/>
        <v>450</v>
      </c>
      <c r="Z66" s="6">
        <f t="shared" si="17"/>
        <v>5448</v>
      </c>
      <c r="AA66" s="28">
        <v>429</v>
      </c>
      <c r="AB66" s="80">
        <f t="shared" si="8"/>
        <v>0.18611713665943602</v>
      </c>
      <c r="AC66" s="80">
        <f t="shared" si="12"/>
        <v>0.0286</v>
      </c>
    </row>
    <row r="67" spans="1:29" ht="12">
      <c r="A67" s="4">
        <v>43919</v>
      </c>
      <c r="B67" s="5">
        <v>135</v>
      </c>
      <c r="C67" s="6">
        <f>SUM(B67:B$87)</f>
        <v>2146</v>
      </c>
      <c r="D67" s="12">
        <v>59</v>
      </c>
      <c r="E67" s="6">
        <f>SUM(D67:D$87)+1</f>
        <v>955</v>
      </c>
      <c r="F67" s="5">
        <v>6</v>
      </c>
      <c r="G67" s="6">
        <f>SUM(F67:F$87)</f>
        <v>96</v>
      </c>
      <c r="H67" s="5">
        <v>18</v>
      </c>
      <c r="I67" s="5">
        <v>18</v>
      </c>
      <c r="J67" s="67">
        <f>SUM(I67:I$87)</f>
        <v>102</v>
      </c>
      <c r="K67" s="11"/>
      <c r="L67" s="7"/>
      <c r="M67" s="6">
        <f>SUM(H67:H$87)</f>
        <v>102</v>
      </c>
      <c r="N67" s="5">
        <v>36</v>
      </c>
      <c r="O67" s="6">
        <f>SUM(N67:N$87)</f>
        <v>161</v>
      </c>
      <c r="P67" s="58">
        <f t="shared" si="13"/>
        <v>81</v>
      </c>
      <c r="Q67" s="37">
        <f t="shared" si="14"/>
        <v>1883</v>
      </c>
      <c r="R67" s="5">
        <v>1205</v>
      </c>
      <c r="S67" s="11">
        <v>93</v>
      </c>
      <c r="T67" s="11">
        <f t="shared" si="15"/>
        <v>585</v>
      </c>
      <c r="U67" s="11">
        <v>506</v>
      </c>
      <c r="V67" s="7">
        <v>79</v>
      </c>
      <c r="W67" s="5">
        <v>368</v>
      </c>
      <c r="X67" s="9"/>
      <c r="Y67" s="67">
        <f t="shared" si="16"/>
        <v>368</v>
      </c>
      <c r="Z67" s="6">
        <f t="shared" si="17"/>
        <v>4998</v>
      </c>
      <c r="AA67" s="28">
        <v>395</v>
      </c>
      <c r="AB67" s="80">
        <f t="shared" si="8"/>
        <v>0.18406337371854614</v>
      </c>
      <c r="AC67" s="80">
        <f t="shared" si="12"/>
        <v>0.026333333333333334</v>
      </c>
    </row>
    <row r="68" spans="1:29" ht="12">
      <c r="A68" s="4">
        <v>43918</v>
      </c>
      <c r="B68" s="5">
        <v>182</v>
      </c>
      <c r="C68" s="6">
        <f>SUM(B68:B$87)</f>
        <v>2011</v>
      </c>
      <c r="D68" s="12">
        <v>69</v>
      </c>
      <c r="E68" s="6">
        <f>SUM(D68:D$87)+1</f>
        <v>896</v>
      </c>
      <c r="F68" s="5">
        <v>6</v>
      </c>
      <c r="G68" s="6">
        <f>SUM(F68:F$87)</f>
        <v>90</v>
      </c>
      <c r="H68" s="5">
        <v>14</v>
      </c>
      <c r="I68" s="5">
        <v>14</v>
      </c>
      <c r="J68" s="67">
        <f>SUM(I68:I$87)</f>
        <v>84</v>
      </c>
      <c r="K68" s="11"/>
      <c r="L68" s="7"/>
      <c r="M68" s="6">
        <f>SUM(H68:H$87)</f>
        <v>84</v>
      </c>
      <c r="N68" s="5">
        <v>27</v>
      </c>
      <c r="O68" s="6">
        <f>SUM(N68:N$87)</f>
        <v>125</v>
      </c>
      <c r="P68" s="58">
        <f t="shared" si="13"/>
        <v>141</v>
      </c>
      <c r="Q68" s="37">
        <f t="shared" si="14"/>
        <v>1802</v>
      </c>
      <c r="R68" s="5">
        <v>1148</v>
      </c>
      <c r="S68" s="11">
        <v>93</v>
      </c>
      <c r="T68" s="11">
        <f t="shared" si="15"/>
        <v>561</v>
      </c>
      <c r="U68" s="11">
        <v>483</v>
      </c>
      <c r="V68" s="7">
        <v>78</v>
      </c>
      <c r="W68" s="5">
        <v>295</v>
      </c>
      <c r="X68" s="9"/>
      <c r="Y68" s="67">
        <f t="shared" si="16"/>
        <v>295</v>
      </c>
      <c r="Z68" s="6">
        <f t="shared" si="17"/>
        <v>4630</v>
      </c>
      <c r="AA68" s="28">
        <v>373</v>
      </c>
      <c r="AB68" s="80">
        <f t="shared" si="8"/>
        <v>0.18547986076578815</v>
      </c>
      <c r="AC68" s="80">
        <f t="shared" si="12"/>
        <v>0.024866666666666665</v>
      </c>
    </row>
    <row r="69" spans="1:29" ht="12">
      <c r="A69" s="4">
        <v>43917</v>
      </c>
      <c r="B69" s="5">
        <v>188</v>
      </c>
      <c r="C69" s="6">
        <f>SUM(B69:B$87)</f>
        <v>1829</v>
      </c>
      <c r="D69" s="12">
        <v>95</v>
      </c>
      <c r="E69" s="6">
        <f>SUM(D69:D$87)+1</f>
        <v>827</v>
      </c>
      <c r="F69" s="5">
        <v>9</v>
      </c>
      <c r="G69" s="6">
        <f>SUM(F69:F$87)</f>
        <v>84</v>
      </c>
      <c r="H69" s="5">
        <v>12</v>
      </c>
      <c r="I69" s="5">
        <v>12</v>
      </c>
      <c r="J69" s="67">
        <f>SUM(I69:I$87)</f>
        <v>70</v>
      </c>
      <c r="K69" s="11"/>
      <c r="L69" s="7"/>
      <c r="M69" s="6">
        <f>SUM(H69:H$87)</f>
        <v>70</v>
      </c>
      <c r="N69" s="5">
        <v>28</v>
      </c>
      <c r="O69" s="6">
        <f>SUM(N69:N$87)</f>
        <v>98</v>
      </c>
      <c r="P69" s="58">
        <f t="shared" si="13"/>
        <v>148</v>
      </c>
      <c r="Q69" s="37">
        <f t="shared" si="14"/>
        <v>1661</v>
      </c>
      <c r="R69" s="5">
        <v>1033</v>
      </c>
      <c r="S69" s="11">
        <v>98</v>
      </c>
      <c r="T69" s="11">
        <v>530</v>
      </c>
      <c r="U69" s="11"/>
      <c r="V69" s="7"/>
      <c r="W69" s="5">
        <v>380</v>
      </c>
      <c r="X69" s="9"/>
      <c r="Y69" s="67">
        <f t="shared" si="16"/>
        <v>380</v>
      </c>
      <c r="Z69" s="6">
        <f t="shared" si="17"/>
        <v>4335</v>
      </c>
      <c r="AA69" s="28">
        <v>371</v>
      </c>
      <c r="AB69" s="80">
        <f t="shared" si="8"/>
        <v>0.202843083652269</v>
      </c>
      <c r="AC69" s="80">
        <f aca="true" t="shared" si="18" ref="AC69:AC87">AA69/15000</f>
        <v>0.024733333333333333</v>
      </c>
    </row>
    <row r="70" spans="1:29" ht="12">
      <c r="A70" s="4">
        <v>43916</v>
      </c>
      <c r="B70" s="5">
        <v>230</v>
      </c>
      <c r="C70" s="6">
        <f>SUM(B70:B$87)</f>
        <v>1641</v>
      </c>
      <c r="D70" s="12">
        <v>83</v>
      </c>
      <c r="E70" s="6">
        <f>SUM(D70:D$87)+1</f>
        <v>732</v>
      </c>
      <c r="F70" s="5">
        <v>21</v>
      </c>
      <c r="G70" s="6">
        <f>SUM(F70:F$87)</f>
        <v>75</v>
      </c>
      <c r="H70" s="5">
        <v>9</v>
      </c>
      <c r="I70" s="5">
        <v>9</v>
      </c>
      <c r="J70" s="67">
        <f>SUM(I70:I$87)</f>
        <v>58</v>
      </c>
      <c r="K70" s="11"/>
      <c r="L70" s="7"/>
      <c r="M70" s="6">
        <f>SUM(H70:H$87)</f>
        <v>58</v>
      </c>
      <c r="N70" s="5">
        <v>35</v>
      </c>
      <c r="O70" s="6">
        <f>SUM(N70:N$87)</f>
        <v>70</v>
      </c>
      <c r="P70" s="58">
        <f t="shared" si="13"/>
        <v>186</v>
      </c>
      <c r="Q70" s="37">
        <f t="shared" si="14"/>
        <v>1513</v>
      </c>
      <c r="R70" s="8"/>
      <c r="S70" s="9"/>
      <c r="T70" s="9"/>
      <c r="U70" s="9"/>
      <c r="V70" s="40"/>
      <c r="W70" s="5">
        <v>453</v>
      </c>
      <c r="X70" s="9"/>
      <c r="Y70" s="67">
        <f t="shared" si="16"/>
        <v>453</v>
      </c>
      <c r="Z70" s="6">
        <f t="shared" si="17"/>
        <v>3955</v>
      </c>
      <c r="AA70" s="28">
        <v>330</v>
      </c>
      <c r="AB70" s="80">
        <f t="shared" si="8"/>
        <v>0.20109689213893966</v>
      </c>
      <c r="AC70" s="80">
        <f t="shared" si="18"/>
        <v>0.022</v>
      </c>
    </row>
    <row r="71" spans="1:29" ht="12">
      <c r="A71" s="4">
        <v>43915</v>
      </c>
      <c r="B71" s="5">
        <v>214</v>
      </c>
      <c r="C71" s="6">
        <f>SUM(B71:B$87)</f>
        <v>1411</v>
      </c>
      <c r="D71" s="12">
        <v>143</v>
      </c>
      <c r="E71" s="6">
        <f>SUM(D71:D$87)+1</f>
        <v>649</v>
      </c>
      <c r="F71" s="5">
        <v>3</v>
      </c>
      <c r="G71" s="6">
        <f>SUM(F71:F$87)</f>
        <v>54</v>
      </c>
      <c r="H71" s="5">
        <v>16</v>
      </c>
      <c r="I71" s="5">
        <v>16</v>
      </c>
      <c r="J71" s="67">
        <f>SUM(I71:I$87)</f>
        <v>49</v>
      </c>
      <c r="K71" s="11"/>
      <c r="L71" s="7"/>
      <c r="M71" s="6">
        <f>SUM(H71:H$87)</f>
        <v>49</v>
      </c>
      <c r="N71" s="5">
        <v>12</v>
      </c>
      <c r="O71" s="6">
        <f>SUM(N71:N$87)</f>
        <v>35</v>
      </c>
      <c r="P71" s="58">
        <f t="shared" si="13"/>
        <v>186</v>
      </c>
      <c r="Q71" s="37">
        <f t="shared" si="14"/>
        <v>1327</v>
      </c>
      <c r="R71" s="8"/>
      <c r="S71" s="9"/>
      <c r="T71" s="9"/>
      <c r="U71" s="9"/>
      <c r="V71" s="40"/>
      <c r="W71" s="5">
        <v>402</v>
      </c>
      <c r="X71" s="9"/>
      <c r="Y71" s="67">
        <f t="shared" si="16"/>
        <v>402</v>
      </c>
      <c r="Z71" s="6">
        <f t="shared" si="17"/>
        <v>3502</v>
      </c>
      <c r="AA71" s="28">
        <v>249</v>
      </c>
      <c r="AB71" s="80">
        <f t="shared" si="8"/>
        <v>0.17647058823529413</v>
      </c>
      <c r="AC71" s="80">
        <f t="shared" si="18"/>
        <v>0.0166</v>
      </c>
    </row>
    <row r="72" spans="1:29" ht="12">
      <c r="A72" s="4">
        <v>43914</v>
      </c>
      <c r="B72" s="5">
        <v>183</v>
      </c>
      <c r="C72" s="6">
        <f>SUM(B72:B$87)</f>
        <v>1197</v>
      </c>
      <c r="D72" s="12">
        <v>101</v>
      </c>
      <c r="E72" s="6">
        <f>SUM(D72:D$87)+1</f>
        <v>506</v>
      </c>
      <c r="F72" s="5">
        <v>6</v>
      </c>
      <c r="G72" s="6">
        <f>SUM(F72:F$87)</f>
        <v>51</v>
      </c>
      <c r="H72" s="5">
        <v>2</v>
      </c>
      <c r="I72" s="5">
        <v>2</v>
      </c>
      <c r="J72" s="67">
        <f>SUM(I72:I$87)</f>
        <v>33</v>
      </c>
      <c r="K72" s="11"/>
      <c r="L72" s="7"/>
      <c r="M72" s="6">
        <f>SUM(H72:H$87)</f>
        <v>33</v>
      </c>
      <c r="N72" s="5">
        <v>12</v>
      </c>
      <c r="O72" s="6">
        <f>SUM(N72:N$87)</f>
        <v>23</v>
      </c>
      <c r="P72" s="58">
        <f t="shared" si="13"/>
        <v>169</v>
      </c>
      <c r="Q72" s="37">
        <f t="shared" si="14"/>
        <v>1141</v>
      </c>
      <c r="R72" s="8"/>
      <c r="S72" s="9"/>
      <c r="T72" s="9"/>
      <c r="U72" s="9"/>
      <c r="V72" s="40"/>
      <c r="W72" s="5">
        <v>380</v>
      </c>
      <c r="X72" s="9"/>
      <c r="Y72" s="67">
        <f t="shared" si="16"/>
        <v>380</v>
      </c>
      <c r="Z72" s="6">
        <f t="shared" si="17"/>
        <v>3100</v>
      </c>
      <c r="AA72" s="28">
        <v>242</v>
      </c>
      <c r="AB72" s="80">
        <f t="shared" si="8"/>
        <v>0.202172096908939</v>
      </c>
      <c r="AC72" s="80">
        <f t="shared" si="18"/>
        <v>0.016133333333333333</v>
      </c>
    </row>
    <row r="73" spans="1:29" ht="12">
      <c r="A73" s="4">
        <v>43913</v>
      </c>
      <c r="B73" s="5">
        <v>128</v>
      </c>
      <c r="C73" s="6">
        <f>SUM(B73:B$87)</f>
        <v>1014</v>
      </c>
      <c r="D73" s="12">
        <v>66</v>
      </c>
      <c r="E73" s="6">
        <f>SUM(D73:D$87)+1</f>
        <v>405</v>
      </c>
      <c r="F73" s="5">
        <v>5</v>
      </c>
      <c r="G73" s="6">
        <f>SUM(F73:F$87)</f>
        <v>45</v>
      </c>
      <c r="H73" s="5">
        <v>7</v>
      </c>
      <c r="I73" s="5">
        <v>7</v>
      </c>
      <c r="J73" s="67">
        <f>SUM(I73:I$87)</f>
        <v>31</v>
      </c>
      <c r="K73" s="11"/>
      <c r="L73" s="7"/>
      <c r="M73" s="6">
        <f>SUM(H73:H$87)</f>
        <v>31</v>
      </c>
      <c r="N73" s="5">
        <v>0</v>
      </c>
      <c r="O73" s="6">
        <f>SUM(N73:N$87)</f>
        <v>11</v>
      </c>
      <c r="P73" s="58">
        <f t="shared" si="13"/>
        <v>121</v>
      </c>
      <c r="Q73" s="37">
        <f t="shared" si="14"/>
        <v>972</v>
      </c>
      <c r="R73" s="8"/>
      <c r="S73" s="9"/>
      <c r="T73" s="9"/>
      <c r="U73" s="9"/>
      <c r="V73" s="40"/>
      <c r="W73" s="5">
        <v>349</v>
      </c>
      <c r="X73" s="9"/>
      <c r="Y73" s="67">
        <f t="shared" si="16"/>
        <v>349</v>
      </c>
      <c r="Z73" s="6">
        <f t="shared" si="17"/>
        <v>2720</v>
      </c>
      <c r="AA73" s="28">
        <v>219</v>
      </c>
      <c r="AB73" s="80">
        <f t="shared" si="8"/>
        <v>0.21597633136094674</v>
      </c>
      <c r="AC73" s="80">
        <f t="shared" si="18"/>
        <v>0.0146</v>
      </c>
    </row>
    <row r="74" spans="1:29" ht="12">
      <c r="A74" s="4">
        <v>43912</v>
      </c>
      <c r="B74" s="5">
        <v>92</v>
      </c>
      <c r="C74" s="6">
        <f>SUM(B74:B$87)</f>
        <v>886</v>
      </c>
      <c r="D74" s="12">
        <v>51</v>
      </c>
      <c r="E74" s="6">
        <f>SUM(D74:D$87)+1</f>
        <v>339</v>
      </c>
      <c r="F74" s="5">
        <v>10</v>
      </c>
      <c r="G74" s="6">
        <f>SUM(F74:F$87)</f>
        <v>40</v>
      </c>
      <c r="H74" s="10">
        <v>10</v>
      </c>
      <c r="I74" s="10">
        <v>10</v>
      </c>
      <c r="J74" s="68">
        <f>SUM(I74:I$87)</f>
        <v>24</v>
      </c>
      <c r="K74" s="31"/>
      <c r="L74" s="73"/>
      <c r="M74" s="6">
        <f>SUM(H74:H$87)</f>
        <v>24</v>
      </c>
      <c r="N74" s="5">
        <v>7</v>
      </c>
      <c r="O74" s="6">
        <f>SUM(N74:N$87)</f>
        <v>11</v>
      </c>
      <c r="P74" s="58">
        <f t="shared" si="13"/>
        <v>75</v>
      </c>
      <c r="Q74" s="37">
        <f t="shared" si="14"/>
        <v>851</v>
      </c>
      <c r="R74" s="8"/>
      <c r="S74" s="9"/>
      <c r="T74" s="9"/>
      <c r="U74" s="9"/>
      <c r="V74" s="40"/>
      <c r="W74" s="5">
        <v>182</v>
      </c>
      <c r="X74" s="9"/>
      <c r="Y74" s="67">
        <f t="shared" si="16"/>
        <v>182</v>
      </c>
      <c r="Z74" s="6">
        <f t="shared" si="17"/>
        <v>2371</v>
      </c>
      <c r="AA74" s="21"/>
      <c r="AB74" s="80"/>
      <c r="AC74" s="80">
        <f t="shared" si="18"/>
        <v>0</v>
      </c>
    </row>
    <row r="75" spans="1:29" ht="12">
      <c r="A75" s="4">
        <v>43911</v>
      </c>
      <c r="B75" s="5">
        <v>130</v>
      </c>
      <c r="C75" s="6">
        <f>SUM(B75:B$87)</f>
        <v>794</v>
      </c>
      <c r="D75" s="12">
        <v>66</v>
      </c>
      <c r="E75" s="6">
        <f>SUM(D75:D$87)+1</f>
        <v>288</v>
      </c>
      <c r="F75" s="5">
        <v>5</v>
      </c>
      <c r="G75" s="6">
        <f>SUM(F75:F$87)</f>
        <v>30</v>
      </c>
      <c r="H75" s="10">
        <v>5</v>
      </c>
      <c r="I75" s="10">
        <v>5</v>
      </c>
      <c r="J75" s="68">
        <f>SUM(I75:I$87)</f>
        <v>14</v>
      </c>
      <c r="K75" s="31"/>
      <c r="L75" s="73"/>
      <c r="M75" s="6">
        <f>SUM(H75:H$87)</f>
        <v>14</v>
      </c>
      <c r="N75" s="5">
        <v>3</v>
      </c>
      <c r="O75" s="6">
        <f>SUM(N75:N$87)</f>
        <v>4</v>
      </c>
      <c r="P75" s="58">
        <f t="shared" si="13"/>
        <v>122</v>
      </c>
      <c r="Q75" s="37">
        <f t="shared" si="14"/>
        <v>776</v>
      </c>
      <c r="R75" s="8"/>
      <c r="S75" s="9"/>
      <c r="T75" s="9"/>
      <c r="U75" s="9"/>
      <c r="V75" s="40"/>
      <c r="W75" s="5">
        <v>274</v>
      </c>
      <c r="X75" s="9"/>
      <c r="Y75" s="67">
        <f t="shared" si="16"/>
        <v>274</v>
      </c>
      <c r="Z75" s="6">
        <f t="shared" si="17"/>
        <v>2189</v>
      </c>
      <c r="AA75" s="21"/>
      <c r="AB75" s="80"/>
      <c r="AC75" s="80">
        <f t="shared" si="18"/>
        <v>0</v>
      </c>
    </row>
    <row r="76" spans="1:29" ht="12">
      <c r="A76" s="4">
        <v>43910</v>
      </c>
      <c r="B76" s="5">
        <v>110</v>
      </c>
      <c r="C76" s="6">
        <f>SUM(B76:B$87)</f>
        <v>664</v>
      </c>
      <c r="D76" s="12">
        <v>50</v>
      </c>
      <c r="E76" s="6">
        <f>SUM(D76:D$87)+1</f>
        <v>222</v>
      </c>
      <c r="F76" s="5">
        <v>4</v>
      </c>
      <c r="G76" s="6">
        <f>SUM(F76:F$87)</f>
        <v>25</v>
      </c>
      <c r="H76" s="5">
        <v>4</v>
      </c>
      <c r="I76" s="5">
        <v>4</v>
      </c>
      <c r="J76" s="67">
        <f>SUM(I76:I$87)</f>
        <v>9</v>
      </c>
      <c r="K76" s="11"/>
      <c r="L76" s="7"/>
      <c r="M76" s="6">
        <f>SUM(H76:H$87)</f>
        <v>9</v>
      </c>
      <c r="N76" s="5">
        <v>1</v>
      </c>
      <c r="O76" s="6">
        <f>SUM(N76:N$87)</f>
        <v>1</v>
      </c>
      <c r="P76" s="58">
        <f t="shared" si="13"/>
        <v>105</v>
      </c>
      <c r="Q76" s="37">
        <f t="shared" si="14"/>
        <v>654</v>
      </c>
      <c r="R76" s="8"/>
      <c r="S76" s="9"/>
      <c r="T76" s="9"/>
      <c r="U76" s="9"/>
      <c r="V76" s="40"/>
      <c r="W76" s="5">
        <v>259</v>
      </c>
      <c r="X76" s="9"/>
      <c r="Y76" s="67">
        <f t="shared" si="16"/>
        <v>259</v>
      </c>
      <c r="Z76" s="6">
        <f t="shared" si="17"/>
        <v>1915</v>
      </c>
      <c r="AA76" s="21"/>
      <c r="AB76" s="80"/>
      <c r="AC76" s="80">
        <f t="shared" si="18"/>
        <v>0</v>
      </c>
    </row>
    <row r="77" spans="1:29" ht="12">
      <c r="A77" s="4">
        <v>43909</v>
      </c>
      <c r="B77" s="5">
        <v>72</v>
      </c>
      <c r="C77" s="6">
        <f>SUM(B77:B$87)</f>
        <v>554</v>
      </c>
      <c r="D77" s="12">
        <v>40</v>
      </c>
      <c r="E77" s="6">
        <f>SUM(D77:D$87)+1</f>
        <v>172</v>
      </c>
      <c r="F77" s="5">
        <v>8</v>
      </c>
      <c r="G77" s="6">
        <f>SUM(F77:F$87)</f>
        <v>21</v>
      </c>
      <c r="H77" s="5">
        <v>1</v>
      </c>
      <c r="I77" s="5">
        <v>1</v>
      </c>
      <c r="J77" s="67">
        <f>SUM(I77:I$87)</f>
        <v>5</v>
      </c>
      <c r="K77" s="11"/>
      <c r="L77" s="7"/>
      <c r="M77" s="6">
        <f>SUM(H77:H$87)</f>
        <v>5</v>
      </c>
      <c r="N77" s="5">
        <v>0</v>
      </c>
      <c r="O77" s="6">
        <f>SUM(N77:N$87)</f>
        <v>0</v>
      </c>
      <c r="P77" s="58">
        <f t="shared" si="13"/>
        <v>71</v>
      </c>
      <c r="Q77" s="37">
        <f t="shared" si="14"/>
        <v>549</v>
      </c>
      <c r="R77" s="8"/>
      <c r="S77" s="9"/>
      <c r="T77" s="9"/>
      <c r="U77" s="9"/>
      <c r="V77" s="40"/>
      <c r="W77" s="5">
        <v>221</v>
      </c>
      <c r="X77" s="9"/>
      <c r="Y77" s="67">
        <f t="shared" si="16"/>
        <v>221</v>
      </c>
      <c r="Z77" s="6">
        <f t="shared" si="17"/>
        <v>1656</v>
      </c>
      <c r="AA77" s="21"/>
      <c r="AB77" s="80"/>
      <c r="AC77" s="80">
        <f t="shared" si="18"/>
        <v>0</v>
      </c>
    </row>
    <row r="78" spans="1:29" ht="12">
      <c r="A78" s="4">
        <v>43908</v>
      </c>
      <c r="B78" s="5">
        <v>96</v>
      </c>
      <c r="C78" s="6">
        <f>SUM(B78:B$87)</f>
        <v>482</v>
      </c>
      <c r="D78" s="12">
        <v>39</v>
      </c>
      <c r="E78" s="6">
        <f>SUM(D78:D$87)+1</f>
        <v>132</v>
      </c>
      <c r="F78" s="5">
        <v>1</v>
      </c>
      <c r="G78" s="6">
        <f>SUM(F78:F$87)</f>
        <v>13</v>
      </c>
      <c r="H78" s="5">
        <v>1</v>
      </c>
      <c r="I78" s="5">
        <v>1</v>
      </c>
      <c r="J78" s="67">
        <f>SUM(I78:I$87)</f>
        <v>4</v>
      </c>
      <c r="K78" s="11"/>
      <c r="L78" s="7"/>
      <c r="M78" s="6">
        <f>SUM(H78:H$87)</f>
        <v>4</v>
      </c>
      <c r="N78" s="5">
        <v>0</v>
      </c>
      <c r="O78" s="6">
        <f>SUM(N78:N$87)</f>
        <v>0</v>
      </c>
      <c r="P78" s="58">
        <f t="shared" si="13"/>
        <v>95</v>
      </c>
      <c r="Q78" s="37">
        <f t="shared" si="14"/>
        <v>478</v>
      </c>
      <c r="R78" s="8"/>
      <c r="S78" s="9"/>
      <c r="T78" s="9"/>
      <c r="U78" s="9"/>
      <c r="V78" s="40"/>
      <c r="W78" s="5">
        <v>209</v>
      </c>
      <c r="X78" s="9"/>
      <c r="Y78" s="67">
        <f t="shared" si="16"/>
        <v>209</v>
      </c>
      <c r="Z78" s="6">
        <f t="shared" si="17"/>
        <v>1435</v>
      </c>
      <c r="AA78" s="21"/>
      <c r="AB78" s="80"/>
      <c r="AC78" s="80">
        <f t="shared" si="18"/>
        <v>0</v>
      </c>
    </row>
    <row r="79" spans="1:29" ht="12">
      <c r="A79" s="4">
        <v>43907</v>
      </c>
      <c r="B79" s="5">
        <v>73</v>
      </c>
      <c r="C79" s="6">
        <f>SUM(B79:B$87)</f>
        <v>386</v>
      </c>
      <c r="D79" s="12">
        <v>21</v>
      </c>
      <c r="E79" s="6">
        <f>SUM(D79:D$87)+1</f>
        <v>93</v>
      </c>
      <c r="F79" s="5">
        <v>0</v>
      </c>
      <c r="G79" s="6">
        <f>SUM(F79:F$87)</f>
        <v>12</v>
      </c>
      <c r="H79" s="5">
        <v>1</v>
      </c>
      <c r="I79" s="5">
        <v>1</v>
      </c>
      <c r="J79" s="67">
        <f>SUM(I79:I$87)</f>
        <v>3</v>
      </c>
      <c r="K79" s="11"/>
      <c r="L79" s="7"/>
      <c r="M79" s="6">
        <f>SUM(H79:H$87)</f>
        <v>3</v>
      </c>
      <c r="N79" s="5">
        <v>0</v>
      </c>
      <c r="O79" s="6">
        <f>SUM(N79:N$87)</f>
        <v>0</v>
      </c>
      <c r="P79" s="58">
        <f t="shared" si="13"/>
        <v>72</v>
      </c>
      <c r="Q79" s="37">
        <f t="shared" si="14"/>
        <v>383</v>
      </c>
      <c r="R79" s="8"/>
      <c r="S79" s="9"/>
      <c r="T79" s="9"/>
      <c r="U79" s="9"/>
      <c r="V79" s="40"/>
      <c r="W79" s="5">
        <v>181</v>
      </c>
      <c r="X79" s="11"/>
      <c r="Y79" s="67">
        <f t="shared" si="16"/>
        <v>181</v>
      </c>
      <c r="Z79" s="6">
        <f t="shared" si="17"/>
        <v>1226</v>
      </c>
      <c r="AA79" s="21"/>
      <c r="AB79" s="80"/>
      <c r="AC79" s="80">
        <f t="shared" si="18"/>
        <v>0</v>
      </c>
    </row>
    <row r="80" spans="1:29" ht="12">
      <c r="A80" s="4">
        <v>43906</v>
      </c>
      <c r="B80" s="5">
        <v>39</v>
      </c>
      <c r="C80" s="6">
        <f>SUM(B80:B$87)</f>
        <v>313</v>
      </c>
      <c r="D80" s="12">
        <v>14</v>
      </c>
      <c r="E80" s="6">
        <f>SUM(D80:D$87)+1</f>
        <v>72</v>
      </c>
      <c r="F80" s="5">
        <v>1</v>
      </c>
      <c r="G80" s="6">
        <f>SUM(F80:F$87)</f>
        <v>12</v>
      </c>
      <c r="H80" s="5">
        <v>1</v>
      </c>
      <c r="I80" s="5">
        <v>1</v>
      </c>
      <c r="J80" s="67">
        <f>SUM(I80:I$87)</f>
        <v>2</v>
      </c>
      <c r="K80" s="11"/>
      <c r="L80" s="7"/>
      <c r="M80" s="6">
        <f>SUM(H80:H$87)</f>
        <v>2</v>
      </c>
      <c r="N80" s="5">
        <v>0</v>
      </c>
      <c r="O80" s="6">
        <f>SUM(N80:N$87)</f>
        <v>0</v>
      </c>
      <c r="P80" s="58">
        <f t="shared" si="13"/>
        <v>38</v>
      </c>
      <c r="Q80" s="37">
        <f t="shared" si="14"/>
        <v>311</v>
      </c>
      <c r="R80" s="8"/>
      <c r="S80" s="9"/>
      <c r="T80" s="9"/>
      <c r="U80" s="9"/>
      <c r="V80" s="40"/>
      <c r="W80" s="5">
        <v>149</v>
      </c>
      <c r="X80" s="11"/>
      <c r="Y80" s="67">
        <f t="shared" si="16"/>
        <v>149</v>
      </c>
      <c r="Z80" s="6">
        <f t="shared" si="17"/>
        <v>1045</v>
      </c>
      <c r="AA80" s="21"/>
      <c r="AB80" s="80"/>
      <c r="AC80" s="80">
        <f t="shared" si="18"/>
        <v>0</v>
      </c>
    </row>
    <row r="81" spans="1:29" ht="12">
      <c r="A81" s="4">
        <v>43905</v>
      </c>
      <c r="B81" s="5">
        <v>91</v>
      </c>
      <c r="C81" s="6">
        <f>SUM(B81:B$87)</f>
        <v>274</v>
      </c>
      <c r="D81" s="12">
        <v>24</v>
      </c>
      <c r="E81" s="6">
        <f>SUM(D81:D$87)+1</f>
        <v>58</v>
      </c>
      <c r="F81" s="5">
        <v>2</v>
      </c>
      <c r="G81" s="6">
        <f>SUM(F81:F$87)</f>
        <v>11</v>
      </c>
      <c r="H81" s="5">
        <v>0</v>
      </c>
      <c r="I81" s="5">
        <v>0</v>
      </c>
      <c r="J81" s="67">
        <f>SUM(I81:I$87)</f>
        <v>1</v>
      </c>
      <c r="K81" s="11"/>
      <c r="L81" s="7"/>
      <c r="M81" s="6">
        <f>SUM(H81:H$87)</f>
        <v>1</v>
      </c>
      <c r="N81" s="5">
        <v>0</v>
      </c>
      <c r="O81" s="6">
        <f>SUM(N81:N$87)</f>
        <v>0</v>
      </c>
      <c r="P81" s="58">
        <f t="shared" si="13"/>
        <v>91</v>
      </c>
      <c r="Q81" s="37">
        <f t="shared" si="14"/>
        <v>273</v>
      </c>
      <c r="R81" s="8"/>
      <c r="S81" s="9"/>
      <c r="T81" s="9"/>
      <c r="U81" s="9"/>
      <c r="V81" s="40"/>
      <c r="W81" s="5">
        <v>185</v>
      </c>
      <c r="X81" s="11"/>
      <c r="Y81" s="67">
        <f t="shared" si="16"/>
        <v>185</v>
      </c>
      <c r="Z81" s="6">
        <f t="shared" si="17"/>
        <v>896</v>
      </c>
      <c r="AA81" s="21"/>
      <c r="AB81" s="80"/>
      <c r="AC81" s="80">
        <f t="shared" si="18"/>
        <v>0</v>
      </c>
    </row>
    <row r="82" spans="1:29" ht="12">
      <c r="A82" s="4">
        <v>43904</v>
      </c>
      <c r="B82" s="5">
        <v>37</v>
      </c>
      <c r="C82" s="6">
        <f>SUM(B82:B$87)</f>
        <v>183</v>
      </c>
      <c r="D82" s="12">
        <v>6</v>
      </c>
      <c r="E82" s="6">
        <f>SUM(D82:D$87)+1</f>
        <v>34</v>
      </c>
      <c r="F82" s="5">
        <v>2</v>
      </c>
      <c r="G82" s="6">
        <f>SUM(F82:F$87)</f>
        <v>9</v>
      </c>
      <c r="H82" s="10">
        <v>1</v>
      </c>
      <c r="I82" s="10">
        <v>1</v>
      </c>
      <c r="J82" s="68">
        <f>SUM(I82:I$87)</f>
        <v>1</v>
      </c>
      <c r="K82" s="31"/>
      <c r="L82" s="73"/>
      <c r="M82" s="6">
        <f>SUM(H82:H$87)</f>
        <v>1</v>
      </c>
      <c r="N82" s="5">
        <v>0</v>
      </c>
      <c r="O82" s="6">
        <f>SUM(N82:N$87)</f>
        <v>0</v>
      </c>
      <c r="P82" s="58">
        <f t="shared" si="13"/>
        <v>36</v>
      </c>
      <c r="Q82" s="37">
        <f t="shared" si="14"/>
        <v>182</v>
      </c>
      <c r="R82" s="8"/>
      <c r="S82" s="9"/>
      <c r="T82" s="9"/>
      <c r="U82" s="9"/>
      <c r="V82" s="40"/>
      <c r="W82" s="5">
        <v>146</v>
      </c>
      <c r="X82" s="11"/>
      <c r="Y82" s="67">
        <f t="shared" si="16"/>
        <v>146</v>
      </c>
      <c r="Z82" s="6">
        <f t="shared" si="17"/>
        <v>711</v>
      </c>
      <c r="AA82" s="21"/>
      <c r="AB82" s="80"/>
      <c r="AC82" s="80">
        <f t="shared" si="18"/>
        <v>0</v>
      </c>
    </row>
    <row r="83" spans="1:29" ht="12">
      <c r="A83" s="4">
        <v>43903</v>
      </c>
      <c r="B83" s="5">
        <v>16</v>
      </c>
      <c r="C83" s="6">
        <f>SUM(B83:B$87)</f>
        <v>146</v>
      </c>
      <c r="D83" s="12">
        <v>0</v>
      </c>
      <c r="E83" s="6">
        <f>SUM(D83:D$87)+1</f>
        <v>28</v>
      </c>
      <c r="F83" s="5">
        <v>1</v>
      </c>
      <c r="G83" s="6">
        <f>SUM(F83:F$87)</f>
        <v>7</v>
      </c>
      <c r="H83" s="10">
        <v>0</v>
      </c>
      <c r="I83" s="10">
        <v>0</v>
      </c>
      <c r="J83" s="68">
        <f>SUM(I83:I$87)</f>
        <v>0</v>
      </c>
      <c r="K83" s="31"/>
      <c r="L83" s="73"/>
      <c r="M83" s="6">
        <f>SUM(H83:H$87)</f>
        <v>0</v>
      </c>
      <c r="N83" s="5">
        <v>0</v>
      </c>
      <c r="O83" s="6">
        <f>SUM(N83:N$87)</f>
        <v>0</v>
      </c>
      <c r="P83" s="58">
        <f t="shared" si="13"/>
        <v>16</v>
      </c>
      <c r="Q83" s="37">
        <f t="shared" si="14"/>
        <v>146</v>
      </c>
      <c r="R83" s="8"/>
      <c r="S83" s="9"/>
      <c r="T83" s="9"/>
      <c r="U83" s="9"/>
      <c r="V83" s="40"/>
      <c r="W83" s="5">
        <v>148</v>
      </c>
      <c r="X83" s="11"/>
      <c r="Y83" s="67">
        <f t="shared" si="16"/>
        <v>148</v>
      </c>
      <c r="Z83" s="6">
        <f t="shared" si="17"/>
        <v>565</v>
      </c>
      <c r="AA83" s="21"/>
      <c r="AB83" s="80"/>
      <c r="AC83" s="80">
        <f t="shared" si="18"/>
        <v>0</v>
      </c>
    </row>
    <row r="84" spans="1:29" ht="12">
      <c r="A84" s="4">
        <v>43902</v>
      </c>
      <c r="B84" s="5">
        <v>57</v>
      </c>
      <c r="C84" s="6">
        <f>SUM(B84:B$87)</f>
        <v>130</v>
      </c>
      <c r="D84" s="12">
        <v>11</v>
      </c>
      <c r="E84" s="6">
        <f>SUM(D84:D$87)+1</f>
        <v>28</v>
      </c>
      <c r="F84" s="5">
        <v>1</v>
      </c>
      <c r="G84" s="6">
        <f>SUM(F84:F$87)</f>
        <v>6</v>
      </c>
      <c r="H84" s="5">
        <v>0</v>
      </c>
      <c r="I84" s="5">
        <v>0</v>
      </c>
      <c r="J84" s="67">
        <f>SUM(I84:I$87)</f>
        <v>0</v>
      </c>
      <c r="K84" s="11"/>
      <c r="L84" s="7"/>
      <c r="M84" s="6">
        <f>SUM(H84:H$87)</f>
        <v>0</v>
      </c>
      <c r="N84" s="5">
        <v>0</v>
      </c>
      <c r="O84" s="6">
        <f>SUM(N84:N$87)</f>
        <v>0</v>
      </c>
      <c r="P84" s="58">
        <f t="shared" si="13"/>
        <v>57</v>
      </c>
      <c r="Q84" s="37">
        <f t="shared" si="14"/>
        <v>130</v>
      </c>
      <c r="R84" s="8"/>
      <c r="S84" s="9"/>
      <c r="T84" s="9"/>
      <c r="U84" s="9"/>
      <c r="V84" s="40"/>
      <c r="W84" s="5">
        <v>125</v>
      </c>
      <c r="X84" s="11"/>
      <c r="Y84" s="67">
        <f t="shared" si="16"/>
        <v>125</v>
      </c>
      <c r="Z84" s="6">
        <f t="shared" si="17"/>
        <v>417</v>
      </c>
      <c r="AA84" s="21"/>
      <c r="AB84" s="80"/>
      <c r="AC84" s="80">
        <f t="shared" si="18"/>
        <v>0</v>
      </c>
    </row>
    <row r="85" spans="1:29" ht="12">
      <c r="A85" s="4">
        <v>43901</v>
      </c>
      <c r="B85" s="5">
        <v>27</v>
      </c>
      <c r="C85" s="6">
        <f>SUM(B85:B$87)</f>
        <v>73</v>
      </c>
      <c r="D85" s="12">
        <v>7</v>
      </c>
      <c r="E85" s="6">
        <f>SUM(D85:D$87)+1</f>
        <v>17</v>
      </c>
      <c r="F85" s="5">
        <v>0</v>
      </c>
      <c r="G85" s="6">
        <f>SUM(F85:F$87)</f>
        <v>5</v>
      </c>
      <c r="H85" s="5">
        <v>0</v>
      </c>
      <c r="I85" s="5">
        <v>0</v>
      </c>
      <c r="J85" s="67">
        <f>SUM(I85:I$87)</f>
        <v>0</v>
      </c>
      <c r="K85" s="11"/>
      <c r="L85" s="7"/>
      <c r="M85" s="6">
        <f>SUM(H85:H$87)</f>
        <v>0</v>
      </c>
      <c r="N85" s="5">
        <v>0</v>
      </c>
      <c r="O85" s="6">
        <f>SUM(N85:N$87)</f>
        <v>0</v>
      </c>
      <c r="P85" s="58">
        <f t="shared" si="13"/>
        <v>27</v>
      </c>
      <c r="Q85" s="37">
        <f t="shared" si="14"/>
        <v>73</v>
      </c>
      <c r="R85" s="8"/>
      <c r="S85" s="9"/>
      <c r="T85" s="9"/>
      <c r="U85" s="9"/>
      <c r="V85" s="40"/>
      <c r="W85" s="5">
        <v>95</v>
      </c>
      <c r="X85" s="11"/>
      <c r="Y85" s="67">
        <f t="shared" si="16"/>
        <v>95</v>
      </c>
      <c r="Z85" s="6">
        <f t="shared" si="17"/>
        <v>292</v>
      </c>
      <c r="AA85" s="21"/>
      <c r="AB85" s="80"/>
      <c r="AC85" s="80">
        <f t="shared" si="18"/>
        <v>0</v>
      </c>
    </row>
    <row r="86" spans="1:29" ht="12">
      <c r="A86" s="4">
        <v>43900</v>
      </c>
      <c r="B86" s="5">
        <v>34</v>
      </c>
      <c r="C86" s="6">
        <f>SUM(B86:B$87)</f>
        <v>46</v>
      </c>
      <c r="D86" s="12">
        <v>8</v>
      </c>
      <c r="E86" s="6">
        <f>SUM(D86:D$87)+1</f>
        <v>10</v>
      </c>
      <c r="F86" s="5">
        <v>0</v>
      </c>
      <c r="G86" s="6">
        <f>SUM(F86:F$87)</f>
        <v>5</v>
      </c>
      <c r="H86" s="5">
        <v>0</v>
      </c>
      <c r="I86" s="5">
        <v>0</v>
      </c>
      <c r="J86" s="67">
        <f>SUM(I86:I$87)</f>
        <v>0</v>
      </c>
      <c r="K86" s="11"/>
      <c r="L86" s="7"/>
      <c r="M86" s="6">
        <f>SUM(H86:H$87)</f>
        <v>0</v>
      </c>
      <c r="N86" s="5">
        <v>0</v>
      </c>
      <c r="O86" s="6">
        <f>SUM(N86:N$87)</f>
        <v>0</v>
      </c>
      <c r="P86" s="58">
        <f t="shared" si="13"/>
        <v>34</v>
      </c>
      <c r="Q86" s="37">
        <f t="shared" si="14"/>
        <v>46</v>
      </c>
      <c r="R86" s="8"/>
      <c r="S86" s="9"/>
      <c r="T86" s="9"/>
      <c r="U86" s="9"/>
      <c r="V86" s="40"/>
      <c r="W86" s="5">
        <v>45</v>
      </c>
      <c r="X86" s="11"/>
      <c r="Y86" s="67">
        <f>W86+X86</f>
        <v>45</v>
      </c>
      <c r="Z86" s="6">
        <f>Y86+Z87</f>
        <v>197</v>
      </c>
      <c r="AA86" s="21"/>
      <c r="AB86" s="80"/>
      <c r="AC86" s="80">
        <f t="shared" si="18"/>
        <v>0</v>
      </c>
    </row>
    <row r="87" spans="1:29" ht="12" thickBot="1">
      <c r="A87" s="4">
        <v>43899</v>
      </c>
      <c r="B87" s="22">
        <v>12</v>
      </c>
      <c r="C87" s="23">
        <f>SUM(B$87:B87)</f>
        <v>12</v>
      </c>
      <c r="D87" s="24">
        <v>1</v>
      </c>
      <c r="E87" s="23">
        <f>SUM(D$87:D87)+1</f>
        <v>2</v>
      </c>
      <c r="F87" s="22">
        <v>5</v>
      </c>
      <c r="G87" s="23">
        <f>SUM(F$87:F87)</f>
        <v>5</v>
      </c>
      <c r="H87" s="22">
        <v>0</v>
      </c>
      <c r="I87" s="22">
        <v>0</v>
      </c>
      <c r="J87" s="69">
        <f>SUM(I87:I$87)</f>
        <v>0</v>
      </c>
      <c r="K87" s="35"/>
      <c r="L87" s="74"/>
      <c r="M87" s="23">
        <f>SUM(H$87:H87)</f>
        <v>0</v>
      </c>
      <c r="N87" s="22">
        <v>0</v>
      </c>
      <c r="O87" s="23">
        <f>SUM(N$87:N87)</f>
        <v>0</v>
      </c>
      <c r="P87" s="59">
        <f t="shared" si="13"/>
        <v>12</v>
      </c>
      <c r="Q87" s="38">
        <f t="shared" si="14"/>
        <v>12</v>
      </c>
      <c r="R87" s="26"/>
      <c r="S87" s="27"/>
      <c r="T87" s="27"/>
      <c r="U87" s="27"/>
      <c r="V87" s="41"/>
      <c r="W87" s="22">
        <v>35</v>
      </c>
      <c r="X87" s="35"/>
      <c r="Y87" s="69">
        <f>W87+X87</f>
        <v>35</v>
      </c>
      <c r="Z87" s="23">
        <v>152</v>
      </c>
      <c r="AA87" s="25"/>
      <c r="AB87" s="81"/>
      <c r="AC87" s="81">
        <f t="shared" si="18"/>
        <v>0</v>
      </c>
    </row>
    <row r="88" spans="1:29" s="3" customFormat="1" ht="15" thickBot="1">
      <c r="A88" s="1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/>
      <c r="S88"/>
      <c r="T88"/>
      <c r="U88" s="2"/>
      <c r="V88" s="2"/>
      <c r="W88" s="78"/>
      <c r="X88" s="78"/>
      <c r="Y88" s="78"/>
      <c r="Z88" s="78"/>
      <c r="AA88" s="2"/>
      <c r="AB88" s="78"/>
      <c r="AC88" s="78"/>
    </row>
    <row r="89" spans="1:20" ht="14.25" thickBot="1">
      <c r="A89" s="63" t="s">
        <v>15</v>
      </c>
      <c r="B89" s="62" t="s">
        <v>47</v>
      </c>
      <c r="R89" s="3"/>
      <c r="S89" s="3"/>
      <c r="T89" s="3"/>
    </row>
  </sheetData>
  <sheetProtection/>
  <mergeCells count="8">
    <mergeCell ref="B4:AC4"/>
    <mergeCell ref="H5:M5"/>
    <mergeCell ref="W5:Z5"/>
    <mergeCell ref="R5:V5"/>
    <mergeCell ref="B5:G5"/>
    <mergeCell ref="N5:O5"/>
    <mergeCell ref="P5:Q5"/>
    <mergeCell ref="AA5:AC5"/>
  </mergeCells>
  <printOptions/>
  <pageMargins left="0.7" right="0.7" top="0.75" bottom="0.75" header="0.3" footer="0.3"/>
  <pageSetup orientation="portrait" paperSize="9" r:id="rId2"/>
  <ignoredErrors>
    <ignoredError sqref="C78:C86 E78:G86 M78:O86 C47:I47 L48:L50 K48:K51 I48:I51 C48:H57 M48:O57 O58 M58 G58 E58 M59:O77 E59:G77 C58:C77 C46:I46 D58 D59:D77 H59:I77 F58 H58:I58 N58 I52:I57 L51 K59:L77 K58:L58 K52:L57 K47:O47 K46:O46 C45:I45 K45:O45 C44:I44 K44:O44 C43:I43 K43:O43 C42:I42 K42:O42 C41:I41 K41:O41 C40:I40 K40:O40 C39:I39 K39:O39 C38:I38 C37:I37 K37:O37 E36:I36 K36:T36 C36 K38:O38 C35:I35 K35:O35 C34:I34 K34:O34 C33:I33 K33:P33 C32 K32:O32 C31:I31 K31:O31 C30:I30 K30:O30 C29:I29 K29:O29 C28:I28 K28:O28 E32:I32 C27:I27 K27:O27 C26:I26 K26:O26 C25:I25 K25:O25 C24:I24 K24:O24 C23:I23 K23:O23 C22:I22 K22:O22 C21:I21 K21:O21 C20:I20 K20:O20 C19:I19 K19:O19 F18 H18:I18 N18 K18 D18 C18 E18 L18:M18 O17:O18 G18 C17:I17 K17:M17 C16:I16 K16:O16 C15:I15 K15:O15 C14:I14 K14:O14 C13:I13 K13:O13 C12:I12 K12:O12 C11:I11 K11:O11 C10:I10 K10:O10 E9:I9 K9:O9 C9 C8:I8 K8:O8" formulaRange="1"/>
    <ignoredError sqref="T69 J7 J38:J77 J78:J87 J8:J37"/>
    <ignoredError sqref="J38:J77 J78:J87 J8:J37" formulaRange="1"/>
  </ignoredErrors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J47"/>
  <sheetViews>
    <sheetView zoomScalePageLayoutView="0" workbookViewId="0" topLeftCell="A7">
      <selection activeCell="A5" sqref="A5"/>
    </sheetView>
  </sheetViews>
  <sheetFormatPr defaultColWidth="11.421875" defaultRowHeight="15"/>
  <cols>
    <col min="7" max="7" width="11.421875" style="0" customWidth="1"/>
    <col min="8" max="9" width="11.421875" style="0" hidden="1" customWidth="1"/>
  </cols>
  <sheetData>
    <row r="1" ht="14.25">
      <c r="A1" s="95"/>
    </row>
    <row r="3" spans="2:9" ht="36.75" customHeight="1">
      <c r="B3" s="110" t="s">
        <v>39</v>
      </c>
      <c r="C3" s="111"/>
      <c r="D3" s="111"/>
      <c r="E3" s="111"/>
      <c r="F3" s="111"/>
      <c r="G3" s="111"/>
      <c r="H3" s="111"/>
      <c r="I3" s="112"/>
    </row>
    <row r="4" spans="1:7" ht="14.25">
      <c r="A4" s="91" t="s">
        <v>0</v>
      </c>
      <c r="B4" s="92" t="s">
        <v>29</v>
      </c>
      <c r="C4" s="92" t="s">
        <v>40</v>
      </c>
      <c r="D4" s="92" t="s">
        <v>41</v>
      </c>
      <c r="E4" s="92" t="s">
        <v>45</v>
      </c>
      <c r="F4" s="92" t="s">
        <v>42</v>
      </c>
      <c r="G4" s="92" t="s">
        <v>43</v>
      </c>
    </row>
    <row r="5" spans="1:7" ht="14.25">
      <c r="A5" s="93">
        <v>43979</v>
      </c>
      <c r="B5" s="94">
        <f aca="true" t="shared" si="0" ref="B5:B13">C5-C6</f>
        <v>14</v>
      </c>
      <c r="C5" s="94">
        <v>5278</v>
      </c>
      <c r="D5" s="94">
        <f aca="true" t="shared" si="1" ref="D5:E16">F5-B5</f>
        <v>61</v>
      </c>
      <c r="E5" s="94">
        <f t="shared" si="1"/>
        <v>3956</v>
      </c>
      <c r="F5" s="94">
        <f aca="true" t="shared" si="2" ref="F5:F15">G5-G6</f>
        <v>75</v>
      </c>
      <c r="G5" s="94">
        <v>9234</v>
      </c>
    </row>
    <row r="6" spans="1:7" ht="14.25">
      <c r="A6" s="93">
        <v>43978</v>
      </c>
      <c r="B6" s="94">
        <f t="shared" si="0"/>
        <v>18</v>
      </c>
      <c r="C6" s="94">
        <v>5264</v>
      </c>
      <c r="D6" s="94">
        <f t="shared" si="1"/>
        <v>53</v>
      </c>
      <c r="E6" s="94">
        <f t="shared" si="1"/>
        <v>3895</v>
      </c>
      <c r="F6" s="94">
        <f>G6-G7</f>
        <v>71</v>
      </c>
      <c r="G6" s="94">
        <v>9159</v>
      </c>
    </row>
    <row r="7" spans="1:7" ht="14.25">
      <c r="A7" s="93">
        <v>43977</v>
      </c>
      <c r="B7" s="94">
        <f t="shared" si="0"/>
        <v>7</v>
      </c>
      <c r="C7" s="94">
        <v>5246</v>
      </c>
      <c r="D7" s="94">
        <f t="shared" si="1"/>
        <v>62</v>
      </c>
      <c r="E7" s="94">
        <f t="shared" si="1"/>
        <v>3842</v>
      </c>
      <c r="F7" s="94">
        <f t="shared" si="2"/>
        <v>69</v>
      </c>
      <c r="G7" s="94">
        <v>9088</v>
      </c>
    </row>
    <row r="8" spans="1:10" ht="14.25">
      <c r="A8" s="93">
        <v>43976</v>
      </c>
      <c r="B8" s="94">
        <f t="shared" si="0"/>
        <v>5</v>
      </c>
      <c r="C8" s="94">
        <v>5239</v>
      </c>
      <c r="D8" s="94">
        <f t="shared" si="1"/>
        <v>56</v>
      </c>
      <c r="E8" s="94">
        <f t="shared" si="1"/>
        <v>3780</v>
      </c>
      <c r="F8" s="94">
        <f t="shared" si="2"/>
        <v>61</v>
      </c>
      <c r="G8" s="94">
        <v>9019</v>
      </c>
      <c r="J8" s="96" t="s">
        <v>44</v>
      </c>
    </row>
    <row r="9" spans="1:7" ht="14.25">
      <c r="A9" s="93">
        <v>43975</v>
      </c>
      <c r="B9" s="94">
        <f t="shared" si="0"/>
        <v>15</v>
      </c>
      <c r="C9" s="94">
        <v>5234</v>
      </c>
      <c r="D9" s="94">
        <f t="shared" si="1"/>
        <v>1</v>
      </c>
      <c r="E9" s="94">
        <f t="shared" si="1"/>
        <v>3724</v>
      </c>
      <c r="F9" s="94">
        <f t="shared" si="2"/>
        <v>16</v>
      </c>
      <c r="G9" s="94">
        <v>8958</v>
      </c>
    </row>
    <row r="10" spans="1:7" ht="14.25">
      <c r="A10" s="93">
        <v>43974</v>
      </c>
      <c r="B10" s="94">
        <f t="shared" si="0"/>
        <v>14</v>
      </c>
      <c r="C10" s="94">
        <v>5219</v>
      </c>
      <c r="D10" s="94">
        <f t="shared" si="1"/>
        <v>4</v>
      </c>
      <c r="E10" s="94">
        <f t="shared" si="1"/>
        <v>3723</v>
      </c>
      <c r="F10" s="94">
        <f t="shared" si="2"/>
        <v>18</v>
      </c>
      <c r="G10" s="94">
        <v>8942</v>
      </c>
    </row>
    <row r="11" spans="1:7" ht="14.25">
      <c r="A11" s="93">
        <v>43973</v>
      </c>
      <c r="B11" s="94">
        <f t="shared" si="0"/>
        <v>5</v>
      </c>
      <c r="C11" s="94">
        <v>5205</v>
      </c>
      <c r="D11" s="94">
        <f t="shared" si="1"/>
        <v>107</v>
      </c>
      <c r="E11" s="94">
        <f t="shared" si="1"/>
        <v>3719</v>
      </c>
      <c r="F11" s="94">
        <f t="shared" si="2"/>
        <v>112</v>
      </c>
      <c r="G11" s="94">
        <v>8924</v>
      </c>
    </row>
    <row r="12" spans="1:7" ht="14.25">
      <c r="A12" s="93">
        <v>43972</v>
      </c>
      <c r="B12" s="94">
        <f t="shared" si="0"/>
        <v>5</v>
      </c>
      <c r="C12" s="94">
        <v>5200</v>
      </c>
      <c r="D12" s="94">
        <f t="shared" si="1"/>
        <v>117</v>
      </c>
      <c r="E12" s="94">
        <f t="shared" si="1"/>
        <v>3612</v>
      </c>
      <c r="F12" s="94">
        <f t="shared" si="2"/>
        <v>122</v>
      </c>
      <c r="G12" s="94">
        <v>8812</v>
      </c>
    </row>
    <row r="13" spans="1:7" ht="14.25">
      <c r="A13" s="93">
        <v>43971</v>
      </c>
      <c r="B13" s="94">
        <f t="shared" si="0"/>
        <v>1</v>
      </c>
      <c r="C13" s="94">
        <v>5195</v>
      </c>
      <c r="D13" s="94">
        <f t="shared" si="1"/>
        <v>112</v>
      </c>
      <c r="E13" s="94">
        <f t="shared" si="1"/>
        <v>3495</v>
      </c>
      <c r="F13" s="94">
        <f t="shared" si="2"/>
        <v>113</v>
      </c>
      <c r="G13" s="94">
        <v>8690</v>
      </c>
    </row>
    <row r="14" spans="1:7" ht="14.25">
      <c r="A14" s="93">
        <v>43970</v>
      </c>
      <c r="B14" s="94">
        <v>9</v>
      </c>
      <c r="C14" s="94">
        <v>5194</v>
      </c>
      <c r="D14" s="94">
        <f t="shared" si="1"/>
        <v>119</v>
      </c>
      <c r="E14" s="94">
        <f t="shared" si="1"/>
        <v>3383</v>
      </c>
      <c r="F14" s="94">
        <f t="shared" si="2"/>
        <v>128</v>
      </c>
      <c r="G14" s="94">
        <v>8577</v>
      </c>
    </row>
    <row r="15" spans="1:7" ht="14.25">
      <c r="A15" s="93">
        <v>43969</v>
      </c>
      <c r="B15" s="94">
        <v>6</v>
      </c>
      <c r="C15" s="94">
        <v>5183</v>
      </c>
      <c r="D15" s="94">
        <f t="shared" si="1"/>
        <v>108</v>
      </c>
      <c r="E15" s="94">
        <f t="shared" si="1"/>
        <v>3266</v>
      </c>
      <c r="F15" s="94">
        <f t="shared" si="2"/>
        <v>114</v>
      </c>
      <c r="G15" s="94">
        <v>8449</v>
      </c>
    </row>
    <row r="16" spans="1:7" ht="14.25">
      <c r="A16" s="93">
        <v>43968</v>
      </c>
      <c r="B16" s="94">
        <v>30</v>
      </c>
      <c r="C16" s="94">
        <v>5178</v>
      </c>
      <c r="D16" s="94">
        <f t="shared" si="1"/>
        <v>12</v>
      </c>
      <c r="E16" s="94">
        <f t="shared" si="1"/>
        <v>3157</v>
      </c>
      <c r="F16" s="94">
        <v>42</v>
      </c>
      <c r="G16" s="94">
        <v>8335</v>
      </c>
    </row>
    <row r="17" spans="1:7" ht="14.25">
      <c r="A17" s="93">
        <v>43967</v>
      </c>
      <c r="B17" s="94">
        <v>11</v>
      </c>
      <c r="C17" s="94">
        <v>5148</v>
      </c>
      <c r="D17" s="94">
        <f>F17-B17</f>
        <v>47</v>
      </c>
      <c r="E17" s="94">
        <f>G17-C17</f>
        <v>3145</v>
      </c>
      <c r="F17" s="94">
        <v>58</v>
      </c>
      <c r="G17" s="94">
        <v>8293</v>
      </c>
    </row>
    <row r="18" spans="1:7" ht="14.25">
      <c r="A18" s="93">
        <v>43966</v>
      </c>
      <c r="B18" s="92">
        <v>21</v>
      </c>
      <c r="C18" s="92">
        <v>5137</v>
      </c>
      <c r="D18" s="94">
        <f aca="true" t="shared" si="3" ref="D18:E47">F18-B18</f>
        <v>132</v>
      </c>
      <c r="E18" s="94">
        <f t="shared" si="3"/>
        <v>3098</v>
      </c>
      <c r="F18" s="94">
        <v>153</v>
      </c>
      <c r="G18" s="94">
        <v>8235</v>
      </c>
    </row>
    <row r="19" spans="1:7" ht="14.25">
      <c r="A19" s="93">
        <v>43965</v>
      </c>
      <c r="B19" s="92">
        <v>11</v>
      </c>
      <c r="C19" s="92">
        <v>5116</v>
      </c>
      <c r="D19" s="94">
        <f t="shared" si="3"/>
        <v>180</v>
      </c>
      <c r="E19" s="94">
        <f t="shared" si="3"/>
        <v>2966</v>
      </c>
      <c r="F19" s="94">
        <v>191</v>
      </c>
      <c r="G19" s="94">
        <v>8082</v>
      </c>
    </row>
    <row r="20" spans="1:7" ht="14.25">
      <c r="A20" s="93">
        <v>43964</v>
      </c>
      <c r="B20" s="92">
        <v>11</v>
      </c>
      <c r="C20" s="92">
        <v>5105</v>
      </c>
      <c r="D20" s="94">
        <f t="shared" si="3"/>
        <v>128</v>
      </c>
      <c r="E20" s="94">
        <f t="shared" si="3"/>
        <v>2786</v>
      </c>
      <c r="F20" s="94">
        <v>139</v>
      </c>
      <c r="G20" s="94">
        <v>7891</v>
      </c>
    </row>
    <row r="21" spans="1:7" ht="14.25">
      <c r="A21" s="93">
        <v>43963</v>
      </c>
      <c r="B21" s="92">
        <v>13</v>
      </c>
      <c r="C21" s="92">
        <v>5094</v>
      </c>
      <c r="D21" s="94">
        <f t="shared" si="3"/>
        <v>102</v>
      </c>
      <c r="E21" s="94">
        <f t="shared" si="3"/>
        <v>2658</v>
      </c>
      <c r="F21" s="94">
        <v>115</v>
      </c>
      <c r="G21" s="94">
        <v>7752</v>
      </c>
    </row>
    <row r="22" spans="1:7" ht="14.25">
      <c r="A22" s="93">
        <v>43962</v>
      </c>
      <c r="B22" s="92">
        <v>16</v>
      </c>
      <c r="C22" s="92">
        <v>5081</v>
      </c>
      <c r="D22" s="94">
        <f t="shared" si="3"/>
        <v>135</v>
      </c>
      <c r="E22" s="94">
        <f t="shared" si="3"/>
        <v>2556</v>
      </c>
      <c r="F22" s="94">
        <v>151</v>
      </c>
      <c r="G22" s="94">
        <v>7637</v>
      </c>
    </row>
    <row r="23" spans="1:7" ht="14.25">
      <c r="A23" s="93">
        <v>43961</v>
      </c>
      <c r="B23" s="92">
        <v>13</v>
      </c>
      <c r="C23" s="92">
        <v>5065</v>
      </c>
      <c r="D23" s="94">
        <f t="shared" si="3"/>
        <v>11</v>
      </c>
      <c r="E23" s="94">
        <f t="shared" si="3"/>
        <v>2421</v>
      </c>
      <c r="F23" s="94">
        <v>24</v>
      </c>
      <c r="G23" s="94">
        <v>7486</v>
      </c>
    </row>
    <row r="24" spans="1:7" ht="14.25">
      <c r="A24" s="93">
        <v>43960</v>
      </c>
      <c r="B24" s="92">
        <v>13</v>
      </c>
      <c r="C24" s="92">
        <v>5052</v>
      </c>
      <c r="D24" s="94">
        <f t="shared" si="3"/>
        <v>7</v>
      </c>
      <c r="E24" s="94">
        <f t="shared" si="3"/>
        <v>2410</v>
      </c>
      <c r="F24" s="94">
        <v>20</v>
      </c>
      <c r="G24" s="94">
        <v>7462</v>
      </c>
    </row>
    <row r="25" spans="1:7" ht="14.25">
      <c r="A25" s="93">
        <v>43959</v>
      </c>
      <c r="B25" s="92">
        <v>33</v>
      </c>
      <c r="C25" s="92">
        <v>5039</v>
      </c>
      <c r="D25" s="94">
        <f t="shared" si="3"/>
        <v>182</v>
      </c>
      <c r="E25" s="94">
        <f t="shared" si="3"/>
        <v>2403</v>
      </c>
      <c r="F25" s="94">
        <v>215</v>
      </c>
      <c r="G25" s="94">
        <v>7442</v>
      </c>
    </row>
    <row r="26" spans="1:7" ht="14.25">
      <c r="A26" s="93">
        <v>43958</v>
      </c>
      <c r="B26" s="92">
        <v>23</v>
      </c>
      <c r="C26" s="92">
        <v>5006</v>
      </c>
      <c r="D26" s="94">
        <f t="shared" si="3"/>
        <v>194</v>
      </c>
      <c r="E26" s="94">
        <f t="shared" si="3"/>
        <v>2221</v>
      </c>
      <c r="F26" s="94">
        <v>217</v>
      </c>
      <c r="G26" s="94">
        <v>7227</v>
      </c>
    </row>
    <row r="27" spans="1:7" ht="14.25">
      <c r="A27" s="93">
        <v>43957</v>
      </c>
      <c r="B27" s="92">
        <v>17</v>
      </c>
      <c r="C27" s="92">
        <v>4983</v>
      </c>
      <c r="D27" s="94">
        <f t="shared" si="3"/>
        <v>223</v>
      </c>
      <c r="E27" s="94">
        <f t="shared" si="3"/>
        <v>2027</v>
      </c>
      <c r="F27" s="94">
        <v>240</v>
      </c>
      <c r="G27" s="94">
        <v>7010</v>
      </c>
    </row>
    <row r="28" spans="1:7" ht="14.25">
      <c r="A28" s="93">
        <v>43956</v>
      </c>
      <c r="B28" s="92">
        <v>30</v>
      </c>
      <c r="C28" s="92">
        <v>4966</v>
      </c>
      <c r="D28" s="94">
        <f t="shared" si="3"/>
        <v>179</v>
      </c>
      <c r="E28" s="94">
        <f t="shared" si="3"/>
        <v>1804</v>
      </c>
      <c r="F28" s="94">
        <v>209</v>
      </c>
      <c r="G28" s="94">
        <v>6770</v>
      </c>
    </row>
    <row r="29" spans="1:7" ht="14.25">
      <c r="A29" s="93">
        <v>43955</v>
      </c>
      <c r="B29" s="92">
        <v>18</v>
      </c>
      <c r="C29" s="92">
        <v>4936</v>
      </c>
      <c r="D29" s="94">
        <f t="shared" si="3"/>
        <v>96</v>
      </c>
      <c r="E29" s="94">
        <f t="shared" si="3"/>
        <v>1625</v>
      </c>
      <c r="F29" s="94">
        <v>114</v>
      </c>
      <c r="G29" s="94">
        <v>6561</v>
      </c>
    </row>
    <row r="30" spans="1:7" ht="14.25">
      <c r="A30" s="93">
        <v>43954</v>
      </c>
      <c r="B30" s="92">
        <v>16</v>
      </c>
      <c r="C30" s="92">
        <v>4918</v>
      </c>
      <c r="D30" s="94">
        <f t="shared" si="3"/>
        <v>4</v>
      </c>
      <c r="E30" s="94">
        <f t="shared" si="3"/>
        <v>1529</v>
      </c>
      <c r="F30" s="94">
        <v>20</v>
      </c>
      <c r="G30" s="94">
        <v>6447</v>
      </c>
    </row>
    <row r="31" spans="1:7" ht="14.25">
      <c r="A31" s="93">
        <v>43953</v>
      </c>
      <c r="B31" s="92">
        <v>14</v>
      </c>
      <c r="C31" s="92">
        <v>4902</v>
      </c>
      <c r="D31" s="94">
        <f t="shared" si="3"/>
        <v>2</v>
      </c>
      <c r="E31" s="94">
        <f t="shared" si="3"/>
        <v>1525</v>
      </c>
      <c r="F31" s="94">
        <v>16</v>
      </c>
      <c r="G31" s="94">
        <v>6427</v>
      </c>
    </row>
    <row r="32" spans="1:7" ht="14.25">
      <c r="A32" s="93">
        <v>43952</v>
      </c>
      <c r="B32" s="92">
        <v>40</v>
      </c>
      <c r="C32" s="92">
        <v>4888</v>
      </c>
      <c r="D32" s="94">
        <f t="shared" si="3"/>
        <v>34</v>
      </c>
      <c r="E32" s="94">
        <f t="shared" si="3"/>
        <v>1523</v>
      </c>
      <c r="F32" s="94">
        <v>74</v>
      </c>
      <c r="G32" s="94">
        <v>6411</v>
      </c>
    </row>
    <row r="33" spans="1:7" ht="14.25">
      <c r="A33" s="93">
        <v>43951</v>
      </c>
      <c r="B33" s="92">
        <v>33</v>
      </c>
      <c r="C33" s="92">
        <v>4848</v>
      </c>
      <c r="D33" s="94">
        <f t="shared" si="3"/>
        <v>164</v>
      </c>
      <c r="E33" s="94">
        <f t="shared" si="3"/>
        <v>1489</v>
      </c>
      <c r="F33" s="94">
        <v>197</v>
      </c>
      <c r="G33" s="94">
        <v>6337</v>
      </c>
    </row>
    <row r="34" spans="1:7" ht="14.25">
      <c r="A34" s="93">
        <v>43950</v>
      </c>
      <c r="B34" s="94">
        <v>21</v>
      </c>
      <c r="C34" s="94">
        <v>4815</v>
      </c>
      <c r="D34" s="94">
        <f t="shared" si="3"/>
        <v>235</v>
      </c>
      <c r="E34" s="94">
        <f t="shared" si="3"/>
        <v>3478</v>
      </c>
      <c r="F34" s="94">
        <v>256</v>
      </c>
      <c r="G34" s="94">
        <v>8293</v>
      </c>
    </row>
    <row r="35" spans="1:7" ht="14.25">
      <c r="A35" s="93">
        <v>43949</v>
      </c>
      <c r="B35" s="94">
        <v>35</v>
      </c>
      <c r="C35" s="94">
        <v>4794</v>
      </c>
      <c r="D35" s="94">
        <f t="shared" si="3"/>
        <v>219</v>
      </c>
      <c r="E35" s="94">
        <f t="shared" si="3"/>
        <v>1090</v>
      </c>
      <c r="F35" s="94">
        <v>254</v>
      </c>
      <c r="G35" s="94">
        <v>5884</v>
      </c>
    </row>
    <row r="36" spans="1:7" ht="14.25">
      <c r="A36" s="93">
        <v>43948</v>
      </c>
      <c r="B36" s="94">
        <v>26</v>
      </c>
      <c r="C36" s="94">
        <v>4759</v>
      </c>
      <c r="D36" s="94">
        <f t="shared" si="3"/>
        <v>118</v>
      </c>
      <c r="E36" s="94">
        <f t="shared" si="3"/>
        <v>871</v>
      </c>
      <c r="F36" s="94">
        <v>144</v>
      </c>
      <c r="G36" s="94">
        <v>5630</v>
      </c>
    </row>
    <row r="37" spans="1:7" ht="14.25">
      <c r="A37" s="93">
        <v>43947</v>
      </c>
      <c r="B37" s="94">
        <v>21</v>
      </c>
      <c r="C37" s="94">
        <v>4733</v>
      </c>
      <c r="D37" s="94">
        <f t="shared" si="3"/>
        <v>13</v>
      </c>
      <c r="E37" s="94">
        <f t="shared" si="3"/>
        <v>753</v>
      </c>
      <c r="F37" s="94">
        <v>34</v>
      </c>
      <c r="G37" s="94">
        <v>5486</v>
      </c>
    </row>
    <row r="38" spans="1:7" ht="14.25">
      <c r="A38" s="93">
        <v>43946</v>
      </c>
      <c r="B38" s="94">
        <v>85</v>
      </c>
      <c r="C38" s="94">
        <v>4712</v>
      </c>
      <c r="D38" s="94">
        <f t="shared" si="3"/>
        <v>93</v>
      </c>
      <c r="E38" s="94">
        <f t="shared" si="3"/>
        <v>740</v>
      </c>
      <c r="F38" s="94">
        <v>178</v>
      </c>
      <c r="G38" s="94">
        <v>5452</v>
      </c>
    </row>
    <row r="39" spans="1:7" ht="14.25">
      <c r="A39" s="93">
        <v>43945</v>
      </c>
      <c r="B39" s="94">
        <v>46</v>
      </c>
      <c r="C39" s="94">
        <v>4627</v>
      </c>
      <c r="D39" s="94">
        <f t="shared" si="3"/>
        <v>48</v>
      </c>
      <c r="E39" s="94">
        <f t="shared" si="3"/>
        <v>647</v>
      </c>
      <c r="F39" s="94">
        <v>94</v>
      </c>
      <c r="G39" s="94">
        <v>5274</v>
      </c>
    </row>
    <row r="40" spans="1:7" ht="14.25">
      <c r="A40" s="93">
        <v>43944</v>
      </c>
      <c r="B40" s="94">
        <v>4</v>
      </c>
      <c r="C40" s="94">
        <v>4581</v>
      </c>
      <c r="D40" s="94">
        <f t="shared" si="3"/>
        <v>113</v>
      </c>
      <c r="E40" s="94">
        <f t="shared" si="3"/>
        <v>599</v>
      </c>
      <c r="F40" s="94">
        <v>117</v>
      </c>
      <c r="G40" s="94">
        <v>5180</v>
      </c>
    </row>
    <row r="41" spans="1:7" ht="14.25">
      <c r="A41" s="93">
        <v>43943</v>
      </c>
      <c r="B41" s="94">
        <v>46</v>
      </c>
      <c r="C41" s="94">
        <v>4577</v>
      </c>
      <c r="D41" s="94">
        <f t="shared" si="3"/>
        <v>59</v>
      </c>
      <c r="E41" s="94">
        <f t="shared" si="3"/>
        <v>486</v>
      </c>
      <c r="F41" s="94">
        <v>105</v>
      </c>
      <c r="G41" s="94">
        <v>5063</v>
      </c>
    </row>
    <row r="42" spans="1:7" ht="14.25">
      <c r="A42" s="93">
        <v>43942</v>
      </c>
      <c r="B42" s="94">
        <v>56</v>
      </c>
      <c r="C42" s="94">
        <v>4531</v>
      </c>
      <c r="D42" s="94">
        <f t="shared" si="3"/>
        <v>71</v>
      </c>
      <c r="E42" s="94">
        <f t="shared" si="3"/>
        <v>427</v>
      </c>
      <c r="F42" s="94">
        <v>127</v>
      </c>
      <c r="G42" s="94">
        <v>4958</v>
      </c>
    </row>
    <row r="43" spans="1:7" ht="14.25">
      <c r="A43" s="93">
        <v>43941</v>
      </c>
      <c r="B43" s="94">
        <v>26</v>
      </c>
      <c r="C43" s="94">
        <v>4475</v>
      </c>
      <c r="D43" s="94">
        <f t="shared" si="3"/>
        <v>70</v>
      </c>
      <c r="E43" s="94">
        <f t="shared" si="3"/>
        <v>356</v>
      </c>
      <c r="F43" s="94">
        <v>96</v>
      </c>
      <c r="G43" s="94">
        <v>4831</v>
      </c>
    </row>
    <row r="44" spans="1:7" ht="14.25">
      <c r="A44" s="93">
        <v>43940</v>
      </c>
      <c r="B44" s="94">
        <v>36</v>
      </c>
      <c r="C44" s="94">
        <v>4449</v>
      </c>
      <c r="D44" s="94">
        <f t="shared" si="3"/>
        <v>43</v>
      </c>
      <c r="E44" s="94">
        <f t="shared" si="3"/>
        <v>286</v>
      </c>
      <c r="F44" s="94">
        <v>79</v>
      </c>
      <c r="G44" s="94">
        <v>4735</v>
      </c>
    </row>
    <row r="45" spans="1:7" ht="14.25">
      <c r="A45" s="93">
        <v>43939</v>
      </c>
      <c r="B45" s="94">
        <v>64</v>
      </c>
      <c r="C45" s="94">
        <v>4413</v>
      </c>
      <c r="D45" s="94">
        <f t="shared" si="3"/>
        <v>13</v>
      </c>
      <c r="E45" s="94">
        <f t="shared" si="3"/>
        <v>243</v>
      </c>
      <c r="F45" s="94">
        <v>77</v>
      </c>
      <c r="G45" s="94">
        <v>4656</v>
      </c>
    </row>
    <row r="46" spans="1:7" ht="14.25">
      <c r="A46" s="93">
        <v>43938</v>
      </c>
      <c r="B46" s="94">
        <v>59</v>
      </c>
      <c r="C46" s="94">
        <v>4349</v>
      </c>
      <c r="D46" s="94">
        <f t="shared" si="3"/>
        <v>87</v>
      </c>
      <c r="E46" s="94">
        <f t="shared" si="3"/>
        <v>230</v>
      </c>
      <c r="F46" s="94">
        <v>146</v>
      </c>
      <c r="G46" s="94">
        <v>4579</v>
      </c>
    </row>
    <row r="47" spans="1:7" ht="14.25">
      <c r="A47" s="93">
        <v>43937</v>
      </c>
      <c r="B47" s="94">
        <v>58</v>
      </c>
      <c r="C47" s="94">
        <v>4290</v>
      </c>
      <c r="D47" s="94">
        <f t="shared" si="3"/>
        <v>27</v>
      </c>
      <c r="E47" s="94">
        <f t="shared" si="3"/>
        <v>143</v>
      </c>
      <c r="F47" s="94">
        <v>85</v>
      </c>
      <c r="G47" s="94">
        <v>4433</v>
      </c>
    </row>
  </sheetData>
  <sheetProtection/>
  <mergeCells count="1">
    <mergeCell ref="B3:I3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X004784</dc:creator>
  <cp:keywords/>
  <dc:description/>
  <cp:lastModifiedBy>n054584</cp:lastModifiedBy>
  <cp:lastPrinted>2020-04-06T07:14:31Z</cp:lastPrinted>
  <dcterms:created xsi:type="dcterms:W3CDTF">2020-04-02T10:36:08Z</dcterms:created>
  <dcterms:modified xsi:type="dcterms:W3CDTF">2020-08-03T09:08:18Z</dcterms:modified>
  <cp:category/>
  <cp:version/>
  <cp:contentType/>
  <cp:contentStatus/>
</cp:coreProperties>
</file>