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5436"/>
  </bookViews>
  <sheets>
    <sheet name="PROPUESTAS" sheetId="3" r:id="rId1"/>
    <sheet name="Gráficas" sheetId="4" r:id="rId2"/>
  </sheets>
  <definedNames>
    <definedName name="_xlnm._FilterDatabase" localSheetId="0" hidden="1">PROPUESTAS!$A$4:$O$39</definedName>
    <definedName name="_Toc513369632" localSheetId="0">PROPUESTAS!$D$8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 i="3" l="1"/>
  <c r="M50" i="3"/>
  <c r="N50" i="3"/>
  <c r="K50" i="3"/>
  <c r="N51" i="3" s="1"/>
  <c r="K47" i="3"/>
  <c r="L47" i="3"/>
  <c r="M47" i="3"/>
  <c r="N47" i="3"/>
  <c r="I4" i="4"/>
  <c r="J4" i="4"/>
  <c r="I62" i="3"/>
  <c r="I5" i="4" s="1"/>
  <c r="I63" i="3"/>
  <c r="I6" i="4" s="1"/>
  <c r="I64" i="3"/>
  <c r="I7" i="4" s="1"/>
  <c r="I65" i="3"/>
  <c r="I66" i="3"/>
  <c r="I9" i="4" s="1"/>
  <c r="I67" i="3"/>
  <c r="I10" i="4" s="1"/>
  <c r="I68" i="3"/>
  <c r="I11" i="4" s="1"/>
  <c r="I69" i="3"/>
  <c r="I12" i="4" s="1"/>
  <c r="I70" i="3"/>
  <c r="I13" i="4" s="1"/>
  <c r="N48" i="3" l="1"/>
  <c r="I71" i="3"/>
  <c r="I14" i="4" s="1"/>
  <c r="I8" i="4"/>
  <c r="C4" i="4"/>
  <c r="D4" i="4"/>
  <c r="E4" i="4"/>
  <c r="G4" i="4"/>
  <c r="H4" i="4"/>
  <c r="C5" i="4"/>
  <c r="C6" i="4"/>
  <c r="C7" i="4"/>
  <c r="C8" i="4"/>
  <c r="C9" i="4"/>
  <c r="C10" i="4"/>
  <c r="C11" i="4"/>
  <c r="C12" i="4"/>
  <c r="C13" i="4"/>
  <c r="C14" i="4"/>
  <c r="C15" i="4"/>
  <c r="D15" i="4"/>
  <c r="E15" i="4"/>
  <c r="G15" i="4"/>
  <c r="H15" i="4"/>
  <c r="H62" i="3" l="1"/>
  <c r="H5" i="4" s="1"/>
  <c r="J62" i="3"/>
  <c r="J5" i="4" s="1"/>
  <c r="H63" i="3"/>
  <c r="H6" i="4" s="1"/>
  <c r="J63" i="3"/>
  <c r="J6" i="4" s="1"/>
  <c r="H64" i="3"/>
  <c r="H7" i="4" s="1"/>
  <c r="J64" i="3"/>
  <c r="J7" i="4" s="1"/>
  <c r="H65" i="3"/>
  <c r="H8" i="4" s="1"/>
  <c r="J65" i="3"/>
  <c r="J8" i="4" s="1"/>
  <c r="H66" i="3"/>
  <c r="H9" i="4" s="1"/>
  <c r="J66" i="3"/>
  <c r="J9" i="4" s="1"/>
  <c r="H67" i="3"/>
  <c r="H10" i="4" s="1"/>
  <c r="J67" i="3"/>
  <c r="J10" i="4" s="1"/>
  <c r="H68" i="3"/>
  <c r="H11" i="4" s="1"/>
  <c r="J68" i="3"/>
  <c r="J11" i="4" s="1"/>
  <c r="H69" i="3"/>
  <c r="H12" i="4" s="1"/>
  <c r="J69" i="3"/>
  <c r="J12" i="4" s="1"/>
  <c r="H70" i="3"/>
  <c r="H13" i="4" s="1"/>
  <c r="J70" i="3"/>
  <c r="J13" i="4" s="1"/>
  <c r="G63" i="3"/>
  <c r="G6" i="4" s="1"/>
  <c r="G64" i="3"/>
  <c r="G7" i="4" s="1"/>
  <c r="G65" i="3"/>
  <c r="G8" i="4" s="1"/>
  <c r="G66" i="3"/>
  <c r="G9" i="4" s="1"/>
  <c r="G67" i="3"/>
  <c r="G10" i="4" s="1"/>
  <c r="G68" i="3"/>
  <c r="G11" i="4" s="1"/>
  <c r="G69" i="3"/>
  <c r="G12" i="4" s="1"/>
  <c r="G70" i="3"/>
  <c r="G13" i="4" s="1"/>
  <c r="G62" i="3"/>
  <c r="G5" i="4" s="1"/>
  <c r="E63" i="3"/>
  <c r="E6" i="4" s="1"/>
  <c r="E64" i="3"/>
  <c r="E7" i="4" s="1"/>
  <c r="E65" i="3"/>
  <c r="E8" i="4" s="1"/>
  <c r="E66" i="3"/>
  <c r="E9" i="4" s="1"/>
  <c r="E67" i="3"/>
  <c r="E10" i="4" s="1"/>
  <c r="E68" i="3"/>
  <c r="E11" i="4" s="1"/>
  <c r="E69" i="3"/>
  <c r="E12" i="4" s="1"/>
  <c r="E70" i="3"/>
  <c r="E13" i="4" s="1"/>
  <c r="E62" i="3"/>
  <c r="E5" i="4" s="1"/>
  <c r="D63" i="3"/>
  <c r="D6" i="4" s="1"/>
  <c r="D64" i="3"/>
  <c r="D7" i="4" s="1"/>
  <c r="D65" i="3"/>
  <c r="D8" i="4" s="1"/>
  <c r="D66" i="3"/>
  <c r="D9" i="4" s="1"/>
  <c r="D67" i="3"/>
  <c r="D10" i="4" s="1"/>
  <c r="D68" i="3"/>
  <c r="D11" i="4" s="1"/>
  <c r="D69" i="3"/>
  <c r="D12" i="4" s="1"/>
  <c r="D70" i="3"/>
  <c r="D13" i="4" s="1"/>
  <c r="D62" i="3"/>
  <c r="C56" i="3"/>
  <c r="C55" i="3"/>
  <c r="D5" i="4" l="1"/>
  <c r="D71" i="3"/>
  <c r="D14" i="4" s="1"/>
  <c r="F68" i="3"/>
  <c r="F11" i="4" s="1"/>
  <c r="F64" i="3"/>
  <c r="F7" i="4" s="1"/>
  <c r="F62" i="3"/>
  <c r="F67" i="3"/>
  <c r="F10" i="4" s="1"/>
  <c r="F63" i="3"/>
  <c r="F6" i="4" s="1"/>
  <c r="G71" i="3"/>
  <c r="F70" i="3"/>
  <c r="F13" i="4" s="1"/>
  <c r="F66" i="3"/>
  <c r="F9" i="4" s="1"/>
  <c r="F69" i="3"/>
  <c r="F12" i="4" s="1"/>
  <c r="F65" i="3"/>
  <c r="F8" i="4" s="1"/>
  <c r="J71" i="3"/>
  <c r="J14" i="4" s="1"/>
  <c r="H71" i="3"/>
  <c r="E71" i="3"/>
  <c r="J72" i="3" l="1"/>
  <c r="G14" i="4"/>
  <c r="F5" i="4"/>
  <c r="F71" i="3"/>
  <c r="F14" i="4" s="1"/>
  <c r="E14" i="4"/>
  <c r="H14" i="4"/>
  <c r="J15" i="4" l="1"/>
  <c r="F72" i="3"/>
  <c r="F15" i="4" s="1"/>
</calcChain>
</file>

<file path=xl/comments1.xml><?xml version="1.0" encoding="utf-8"?>
<comments xmlns="http://schemas.openxmlformats.org/spreadsheetml/2006/main">
  <authors>
    <author>Inteligencia Colectiva</author>
    <author>N253460</author>
  </authors>
  <commentList>
    <comment ref="G4" authorId="0">
      <text/>
    </comment>
    <comment ref="O47" authorId="1">
      <text>
        <r>
          <rPr>
            <b/>
            <sz val="9"/>
            <color indexed="81"/>
            <rFont val="Tahoma"/>
            <family val="2"/>
          </rPr>
          <t>N253460:</t>
        </r>
        <r>
          <rPr>
            <sz val="9"/>
            <color indexed="81"/>
            <rFont val="Tahoma"/>
            <family val="2"/>
          </rPr>
          <t xml:space="preserve">
Convendría aportar una nueva redacción como haces en la siguiente propuesta</t>
        </r>
      </text>
    </comment>
  </commentList>
</comments>
</file>

<file path=xl/sharedStrings.xml><?xml version="1.0" encoding="utf-8"?>
<sst xmlns="http://schemas.openxmlformats.org/spreadsheetml/2006/main" count="328" uniqueCount="140">
  <si>
    <t xml:space="preserve">Taller </t>
  </si>
  <si>
    <t>Título</t>
  </si>
  <si>
    <t>Aportación concreta</t>
  </si>
  <si>
    <t>Carácter</t>
  </si>
  <si>
    <t>Nº</t>
  </si>
  <si>
    <t>General</t>
  </si>
  <si>
    <t>Justificación y otros comentarios (no incluye debate completo)</t>
  </si>
  <si>
    <t>Añadir</t>
  </si>
  <si>
    <t>Eliminar</t>
  </si>
  <si>
    <t>ACEPTADA</t>
  </si>
  <si>
    <t xml:space="preserve">RAZONAMIENTO DE LA DECISIÓN </t>
  </si>
  <si>
    <t>ACEPTADA PARCIALMENTE</t>
  </si>
  <si>
    <t>RECHAZADA</t>
  </si>
  <si>
    <t>x</t>
  </si>
  <si>
    <t>Artículo</t>
  </si>
  <si>
    <t xml:space="preserve">Proceso participativo ANTEPROYECTO DE LEY FORAL DE PARTICIPACIÓN DEMOCRÁTICA DE NAVARRA
</t>
  </si>
  <si>
    <t xml:space="preserve">Incluir de forma transversal la necesidad de que la documentación aportada para generar participación sea comprensible por la ciudadanía. En caso de textos complejos, emplear mecanismos de lectura fácil, esquemas, infografías, etc. </t>
  </si>
  <si>
    <t>Revisar el documento de forma generalizada e incluir la participación temprana (infantil y juvenil) puesto que es la mejor base para disponer de ciudadanía implicada en el futuro.</t>
  </si>
  <si>
    <t>Será conveniente crear un glosario para definir con claridad los términos que se citan en la Ley.</t>
  </si>
  <si>
    <t xml:space="preserve">Mas allá de una función legal de evitar interpretaciones incorrectas, debería tener un carácter pedagógico. Se están introduciendo nuevas palabras ajenas al vocabulario de la ciudadanía y de la propia administración y, por tanto, es conveniente que todas las personas comprendan correctamente su alcance. </t>
  </si>
  <si>
    <t>1. Disposiciones generales</t>
  </si>
  <si>
    <t>Punto</t>
  </si>
  <si>
    <t>Eliminar la referencia al empadronamiento y mantener únicamente la necesidad de vivir en un municipio de Navarra.</t>
  </si>
  <si>
    <t>Se establece un debate y se valora que para poder acreditar la residencia la única forma con validez legal es el empadronamiento. No obstante, se plantean dos opciones para conseguir el objetivo final de ampliar la participación:  a) Mantener el empadronamiento, pero no exigir un plazo concreto. b) No establecer un límite general en el Título I y especificar en cada artículo.</t>
  </si>
  <si>
    <t>Puede limitar la participación infantil y juvenil. Se reconoce que en cuestiones relacionadas con consultas o recogida de firmas sí que es necesario marcar un rango de edad, pero no debería hacerse de forma general en este título.</t>
  </si>
  <si>
    <t>Comentarios adicionales en acta</t>
  </si>
  <si>
    <t>Nuevo</t>
  </si>
  <si>
    <t>Debería establecerse la obligación de publicar un resumen anual con las iniciativas y consultas, incluyendo, sobre todo, el resultado de estas (tramitación, etc.).</t>
  </si>
  <si>
    <t>2. Procesos participativos ciudadanos</t>
  </si>
  <si>
    <t>c</t>
  </si>
  <si>
    <t>Revisar</t>
  </si>
  <si>
    <t>Aunque se es consciente de que no tiene efectos jurídicos y que no se puede obligar, habría que buscar algún término que recuerde la necesidad de explicar las decisiones.</t>
  </si>
  <si>
    <t>3. Iniciativas ciudadanas forales</t>
  </si>
  <si>
    <t>4. Inicialtivas ciudadanas locales</t>
  </si>
  <si>
    <t>a</t>
  </si>
  <si>
    <t>Punto a. Incluir a los municipios mayores de 5.000 habitantes.</t>
  </si>
  <si>
    <t>a2</t>
  </si>
  <si>
    <t xml:space="preserve">De esta forma se evitan suspicacias entre la ciudadanía y se refuerza que la iniciativa quede fuera de intereses personales. </t>
  </si>
  <si>
    <t>Una información adecuada ayudar a comprender mejor la situación y a generar criterio propio. Si la ciudadanía comprende el documento, es más probable que se recojan aportaciones.  En muchas ocasiones, la información que se aporta es incompleta y la documentación se va aportando a posteriori, conforme se va solicitando.</t>
  </si>
  <si>
    <t>e</t>
  </si>
  <si>
    <t>5. Participación a iniciativa de la administración foral</t>
  </si>
  <si>
    <t>6. Organización administrativa</t>
  </si>
  <si>
    <t>7. Firmas y plazos</t>
  </si>
  <si>
    <t>3b</t>
  </si>
  <si>
    <t>8. Fomento de la participación</t>
  </si>
  <si>
    <t>Previamente a la participación hay que informar de forma clara y ecuánime.</t>
  </si>
  <si>
    <t>Aunque se hace referencia en el artículo 68, es conveniente reforzarlo.</t>
  </si>
  <si>
    <t>Eliminar la referencia concreta a la edad (mayores de 16 años).</t>
  </si>
  <si>
    <t>Ampliar el artículo para que pueda recoger otro tipo procesos participativos más allá de lo marcado en el artículo 62.</t>
  </si>
  <si>
    <t xml:space="preserve">Crear un Balance anual de iniciativas y consultas. </t>
  </si>
  <si>
    <t>El artículo es correcto, pero se considera que por técnica legislativa sería recomendable trasladarlo a las disposiciones transitorias, estableciendo un plazo razonable para su desarrollo.</t>
  </si>
  <si>
    <t xml:space="preserve">Añadir al último párrafo una frase encaminada a la búsqueda de fórmulas para mejorar la difusión. </t>
  </si>
  <si>
    <t>Recoger en un nuevo artículo la figura del jurado ciudadano y la posibilidad de participación por sorteo. De esta forma se trataría de fomentar la corresponsabilidad ciudadana y el derecho a la participación.</t>
  </si>
  <si>
    <t>Desarrollo de un nuevo artículo sobre “vinculación” e introducir la “obligación democrática” de justificar la no adopción del resultado.</t>
  </si>
  <si>
    <t xml:space="preserve">Debe de aclararse si se harán públicos los nombres de las personas que forman el grupo promotor. </t>
  </si>
  <si>
    <t>En este punto se establece un debate ligado a la coherencia con la transparencia exigida a grupos y personas políticas frente a la privacidad. Finalmente se llega a la conclusión de que una opción intermedia puede ser que los datos se publiquen por defecto, pero que exista la posibilidad de que las personas firmantes soliciten no aparecer en los listados.</t>
  </si>
  <si>
    <t>Se plantea que la disolución de la Cámara suspenda el procedimiento de la Iniciativa Legislativa Popular. En concreto, se propone el siguiente texto: “En caso de disolución de la Cámara, se suspenderá el procedimiento establecido en esta sección hasta la constitución de la nueva Cámara”.</t>
  </si>
  <si>
    <t>Se plantea la misma situación que en el artículo 32: publicar los datos por defecto, pero permitir que las personas firmantes soliciten no aparecer en los listados.</t>
  </si>
  <si>
    <t xml:space="preserve">Punto a2. Se considera preferible que la Comisión Promotora esté formada por dos personas en los municipios de menos de 1.000 habitantes. </t>
  </si>
  <si>
    <t xml:space="preserve">Especificar que la información aportada debe ser completa, clara y accesible. </t>
  </si>
  <si>
    <t>Valorar la posibilidad de establecer plazos máximos para la sesión de retorno. Se plantean 30 días.</t>
  </si>
  <si>
    <t xml:space="preserve">Incluir la necesidad de garantizar con medios suficientes la accesibilidad (tanto física, como sensorial e intelectual) de los espacios y los materiales.  </t>
  </si>
  <si>
    <t xml:space="preserve">Incluir la prestación de apoyo para que las entidades locales elaboren igualmente una memoria anual. </t>
  </si>
  <si>
    <t>Podría crearse un nuevo artículo en el que se obligue a las entidades locales a realizar una memoria anual sencilla en la que se incluya el resultado de los procesos y las decisiones finales adoptadas al respecto.</t>
  </si>
  <si>
    <t xml:space="preserve">Nueva función ligada a facilitar herramientas digitales (aplicaciones o soporte web) para facilitar la participación electrónica a nivel local. </t>
  </si>
  <si>
    <t>Eliminar la referencia a la secretaría judicial porque no es competencia de la administración foral.</t>
  </si>
  <si>
    <t>Contemplar la existencia de una dotación presupuestaria para compensar los gastos de las entidades que promueven la iniciativa que llega s ser admitida por el gobierno, parlamento o entidad local (notaría, fotocopias, etc.).</t>
  </si>
  <si>
    <t xml:space="preserve">Definir en un nuevo punto o artículo las incompatibilidades de la Comisión Promotora. </t>
  </si>
  <si>
    <t xml:space="preserve">Incluir los mecanismos necesarios para que cada una de las personas participantes se pueda formar una opinión propia. </t>
  </si>
  <si>
    <t xml:space="preserve">Incluir una referencia a la necesidad/posibilidad de segmentar la participación y establecer diferentes niveles de debate en función de los grupos de interés. </t>
  </si>
  <si>
    <t>Incrementar el compromiso con la formación de la ciudadanía. Los convenios son demasiado específicos.</t>
  </si>
  <si>
    <t>Referenciar la necesidad de formar a técnicos y políticos locales. Puede crearse un plan formativo para entidades locales a través del INAA.</t>
  </si>
  <si>
    <r>
      <t>Sustituir la “</t>
    </r>
    <r>
      <rPr>
        <i/>
        <sz val="9"/>
        <color rgb="FF000000"/>
        <rFont val="Calibri"/>
        <family val="2"/>
        <scheme val="minor"/>
      </rPr>
      <t>priorización sobre aspectos puntuales del gasto</t>
    </r>
    <r>
      <rPr>
        <sz val="9"/>
        <color rgb="FF000000"/>
        <rFont val="Calibri"/>
        <family val="2"/>
        <scheme val="minor"/>
      </rPr>
      <t>” por “</t>
    </r>
    <r>
      <rPr>
        <i/>
        <sz val="9"/>
        <color rgb="FF000000"/>
        <rFont val="Calibri"/>
        <family val="2"/>
        <scheme val="minor"/>
      </rPr>
      <t>priorización presupuestaria</t>
    </r>
    <r>
      <rPr>
        <sz val="9"/>
        <color rgb="FF000000"/>
        <rFont val="Calibri"/>
        <family val="2"/>
        <scheme val="minor"/>
      </rPr>
      <t xml:space="preserve">”. </t>
    </r>
  </si>
  <si>
    <r>
      <t>La redacción propuesta sería: “</t>
    </r>
    <r>
      <rPr>
        <i/>
        <sz val="9"/>
        <color rgb="FF000000"/>
        <rFont val="Calibri"/>
        <family val="2"/>
        <scheme val="minor"/>
      </rPr>
      <t>El texto íntegro del Acuerdo Básico Participativo se publicará en el Espacio Web de Participación del Gobierno de Navarra y/o en el espacio análogo de la Entidad Local, y a través de cualquier otra vía que facilite una mayor difusión del Acuerdo</t>
    </r>
    <r>
      <rPr>
        <sz val="9"/>
        <color rgb="FF000000"/>
        <rFont val="Calibri"/>
        <family val="2"/>
        <scheme val="minor"/>
      </rPr>
      <t>”.</t>
    </r>
  </si>
  <si>
    <r>
      <t>En línea con lo expuesto en el artículo 9, sustituir la “</t>
    </r>
    <r>
      <rPr>
        <i/>
        <sz val="9"/>
        <color rgb="FF000000"/>
        <rFont val="Calibri"/>
        <family val="2"/>
        <scheme val="minor"/>
      </rPr>
      <t>priorización sobre aspectos puntuales del gasto</t>
    </r>
    <r>
      <rPr>
        <sz val="9"/>
        <color rgb="FF000000"/>
        <rFont val="Calibri"/>
        <family val="2"/>
        <scheme val="minor"/>
      </rPr>
      <t>” por “</t>
    </r>
    <r>
      <rPr>
        <i/>
        <sz val="9"/>
        <color rgb="FF000000"/>
        <rFont val="Calibri"/>
        <family val="2"/>
        <scheme val="minor"/>
      </rPr>
      <t>priorización presupuestaria</t>
    </r>
    <r>
      <rPr>
        <sz val="9"/>
        <color rgb="FF000000"/>
        <rFont val="Calibri"/>
        <family val="2"/>
        <scheme val="minor"/>
      </rPr>
      <t xml:space="preserve">”. </t>
    </r>
  </si>
  <si>
    <r>
      <t>Incrementar la ambición del texto y sustituir “</t>
    </r>
    <r>
      <rPr>
        <i/>
        <sz val="9"/>
        <color rgb="FF000000"/>
        <rFont val="Calibri"/>
        <family val="2"/>
        <scheme val="minor"/>
      </rPr>
      <t>las Entidades Locales podrán iniciar</t>
    </r>
    <r>
      <rPr>
        <sz val="9"/>
        <color rgb="FF000000"/>
        <rFont val="Calibri"/>
        <family val="2"/>
        <scheme val="minor"/>
      </rPr>
      <t xml:space="preserve"> </t>
    </r>
    <r>
      <rPr>
        <i/>
        <sz val="9"/>
        <color rgb="FF000000"/>
        <rFont val="Calibri"/>
        <family val="2"/>
        <scheme val="minor"/>
      </rPr>
      <t>procesos</t>
    </r>
    <r>
      <rPr>
        <sz val="9"/>
        <color rgb="FF000000"/>
        <rFont val="Calibri"/>
        <family val="2"/>
        <scheme val="minor"/>
      </rPr>
      <t xml:space="preserve">” por una obligación en la línea de </t>
    </r>
    <r>
      <rPr>
        <i/>
        <sz val="9"/>
        <color rgb="FF000000"/>
        <rFont val="Calibri"/>
        <family val="2"/>
        <scheme val="minor"/>
      </rPr>
      <t>“las Entidades Locales deberán iniciar procesos”.</t>
    </r>
  </si>
  <si>
    <r>
      <t>Como en artículos anteriores, no referirse exclusivamente a la “</t>
    </r>
    <r>
      <rPr>
        <i/>
        <sz val="9"/>
        <color rgb="FF000000"/>
        <rFont val="Calibri"/>
        <family val="2"/>
        <scheme val="minor"/>
      </rPr>
      <t>asignación del gasto</t>
    </r>
    <r>
      <rPr>
        <sz val="9"/>
        <color rgb="FF000000"/>
        <rFont val="Calibri"/>
        <family val="2"/>
        <scheme val="minor"/>
      </rPr>
      <t>” si no a la “</t>
    </r>
    <r>
      <rPr>
        <i/>
        <sz val="9"/>
        <color rgb="FF000000"/>
        <rFont val="Calibri"/>
        <family val="2"/>
        <scheme val="minor"/>
      </rPr>
      <t>dotación presupuestaria</t>
    </r>
    <r>
      <rPr>
        <sz val="9"/>
        <color rgb="FF000000"/>
        <rFont val="Calibri"/>
        <family val="2"/>
        <scheme val="minor"/>
      </rPr>
      <t>”.</t>
    </r>
  </si>
  <si>
    <r>
      <t>Se propone, añadir el concepto de “</t>
    </r>
    <r>
      <rPr>
        <i/>
        <sz val="9"/>
        <color rgb="FF000000"/>
        <rFont val="Calibri"/>
        <family val="2"/>
        <scheme val="minor"/>
      </rPr>
      <t>subsanación”</t>
    </r>
    <r>
      <rPr>
        <sz val="9"/>
        <color rgb="FF000000"/>
        <rFont val="Calibri"/>
        <family val="2"/>
        <scheme val="minor"/>
      </rPr>
      <t xml:space="preserve"> al título del artículo por coherencia con lo expuesto en el punto 6 del mismo. El nombre resultante sería: “Inadmisión y subsanación”.</t>
    </r>
  </si>
  <si>
    <r>
      <t>Definir el concepto de “</t>
    </r>
    <r>
      <rPr>
        <i/>
        <sz val="9"/>
        <color rgb="FF000000"/>
        <rFont val="Calibri"/>
        <family val="2"/>
        <scheme val="minor"/>
      </rPr>
      <t>Moción de reprobación</t>
    </r>
    <r>
      <rPr>
        <sz val="9"/>
        <color rgb="FF000000"/>
        <rFont val="Calibri"/>
        <family val="2"/>
        <scheme val="minor"/>
      </rPr>
      <t xml:space="preserve">”. </t>
    </r>
  </si>
  <si>
    <r>
      <t>Añadir el concepto de “</t>
    </r>
    <r>
      <rPr>
        <i/>
        <sz val="9"/>
        <color rgb="FF000000"/>
        <rFont val="Calibri"/>
        <family val="2"/>
        <scheme val="minor"/>
      </rPr>
      <t>subsanación”</t>
    </r>
    <r>
      <rPr>
        <sz val="9"/>
        <color rgb="FF000000"/>
        <rFont val="Calibri"/>
        <family val="2"/>
        <scheme val="minor"/>
      </rPr>
      <t xml:space="preserve"> al título del artículo por coherencia con lo expuesto en el punto 2 del mismo. El nombre resultante sería: “Inadmisión y subsanación”.</t>
    </r>
  </si>
  <si>
    <t>Los textos legales no incluyen glosarios. Otra cosa es otro tipo de textos, aclaratorios, docentes, divulgativos…</t>
  </si>
  <si>
    <t>No limitar la edad podría conllevar peligros de sospechas de manipulación (de mayores de edad que indican a menores qué votar). La participación infantil y juvenil queda garantizada igualmente con el articulado actual, que en ningún caso la impide cuando así se considere oportuno.</t>
  </si>
  <si>
    <t>La participación infantil y juvenil queda garantizada igualmente con el articulado actual, que en ningún caso la impide cuando así se considere oportuno.</t>
  </si>
  <si>
    <t xml:space="preserve">La expresión planteada es demasiado general y podría dar lugar a mayores malinterpretaciones. </t>
  </si>
  <si>
    <t>Lo establecido tendría, en su caso, más fuerza vinculante en el articulado que en la disposición transitoria.</t>
  </si>
  <si>
    <t xml:space="preserve">Por la razón mencionada anteriormente con respecto al art. 9. </t>
  </si>
  <si>
    <t>Entraría en conflicto con la autonomía local.</t>
  </si>
  <si>
    <t>El redactado actual es más garantista</t>
  </si>
  <si>
    <t xml:space="preserve">Legalmente es bastante claro: una moción para reprobar a un cargo. </t>
  </si>
  <si>
    <t xml:space="preserve">Los nombres de los promotores son públicos por necesidad, pues inician un proceso administrativo. Los de los firmantes no. </t>
  </si>
  <si>
    <t xml:space="preserve">Están incluidos, lo que se detalla son salvedades al procedimiento general, que los incluye. </t>
  </si>
  <si>
    <t>Entra en conflicto con la autonomía local</t>
  </si>
  <si>
    <t>Las Secretarías municipales tienen asignadas funciones de fedatarios públicos</t>
  </si>
  <si>
    <t xml:space="preserve">Se trata de un derecho fundamental recogido en la Constitución, y la presente ley no lo tiene como objeto. </t>
  </si>
  <si>
    <t>Se detallará anualmente.</t>
  </si>
  <si>
    <t>Anónimo</t>
  </si>
  <si>
    <t xml:space="preserve">Respecto a la lista de mecanismos participativos integrados en las consultas ciudadanas, considero oportuno añadir los "Foros de participación". </t>
  </si>
  <si>
    <t>Se trataría de espacios de reflexión y debate sobre los efectos que genera una política pública, abierta a toda la ciudadanía. Se distinguirían de las "Audiencias públicas", ya que estas últimas suelen ir dirigidas a personas, entidades y agentes sociales directamente afectados por una política pública. Creo que el matiz es relevante, por lo que convendría recoger ambos mecanismos o, en su defecto, hacer extensible la participación en las "Audiencias públicas" a toda la ciudadanía interesada</t>
  </si>
  <si>
    <t>El Consejo Navarro de Participación Ciudadana podría ejercer la función de "Observatorio", recabando y dando a conocer las diferentes experiencias participativas que se pongan en marcha tanto a nivel autonómico como local.</t>
  </si>
  <si>
    <t>Asociación CERMIN</t>
  </si>
  <si>
    <r>
      <t xml:space="preserve">Fomentar una participación ciudadana que se rija por los principios de democracia participativa, interés colectivo, igualdad social y de género, justicia, complementariedad, diversidad cultural, </t>
    </r>
    <r>
      <rPr>
        <b/>
        <i/>
        <sz val="11"/>
        <color theme="1"/>
        <rFont val="Calibri"/>
        <family val="2"/>
        <scheme val="minor"/>
      </rPr>
      <t>accesibilidad,</t>
    </r>
    <r>
      <rPr>
        <i/>
        <sz val="11"/>
        <color theme="1"/>
        <rFont val="Calibri"/>
        <family val="2"/>
        <scheme val="minor"/>
      </rPr>
      <t xml:space="preserve"> corresponsabilidad, cogestión, cooperación, solidaridad, transparencia, honestidad, eficacia, eficiencia, efectividad, universalidad, responsabilidad, deber social, rendición de cuentas, control social, libre debate de ideas, voluntariedad, y garantía de los derechos de toda persona en situación de vulnerabilidad social.</t>
    </r>
  </si>
  <si>
    <t>Consideramos que la participación ciudadana se debe regir también por el principio de accesibilidad, ya que la información que se proporcione y los procesos de participación deben ser accesibles y comprensibles para todas las personas, para garantizar la participación de todas las personas en general y en particular de las personas con discapacidad.</t>
  </si>
  <si>
    <t>b)</t>
  </si>
  <si>
    <r>
      <t xml:space="preserve"> Que la información pertinente sobre dichas propuestas sea inteligible, </t>
    </r>
    <r>
      <rPr>
        <b/>
        <i/>
        <sz val="11"/>
        <color theme="1"/>
        <rFont val="Calibri"/>
        <family val="2"/>
        <scheme val="minor"/>
      </rPr>
      <t>comprensible y accesible</t>
    </r>
    <r>
      <rPr>
        <i/>
        <sz val="11"/>
        <color theme="1"/>
        <rFont val="Calibri"/>
        <family val="2"/>
        <scheme val="minor"/>
      </rPr>
      <t xml:space="preserve"> y que incluya la relativa al derecho a la participación en los concretos procesos decisorios y a conocer la Administración pública competente a la que se pueden presentar comentarios o formular alegaciones.</t>
    </r>
  </si>
  <si>
    <t>Consideramos que para garantizar la posible participación de todas las personas en general y de las personas con discapacidad en particular, la información pertinente sobre las propuestas a exposición pública, deben ser accesibles a todas las discapacidades y comprensibles por todas las personas.</t>
  </si>
  <si>
    <t>16.</t>
  </si>
  <si>
    <t xml:space="preserve"> Garantizar la accesibilidad a la participación para todas las personas</t>
  </si>
  <si>
    <t xml:space="preserve">Consideramos que esta unidad especializada debe incluirse como funciones, garantizar que la información y los procesos de participación sean accesibles para favorecer que todas las personas puedan participar, y en particular las personas con discapacidad. </t>
  </si>
  <si>
    <t>Actualmente el Departamento carece de capacidad para implementar el derecho a esos foros.</t>
  </si>
  <si>
    <t>Cuando se regule el Consejo, está previsto asignarle esa función de observatorio.</t>
  </si>
  <si>
    <t xml:space="preserve">Ya recogido en el art. 7. </t>
  </si>
  <si>
    <t>Se puede incluir como fin número 7 (art. 2,7)</t>
  </si>
  <si>
    <r>
      <t>Se puede dejar así: "Que la información pertinente sobre dichas propuestas sea inteligible</t>
    </r>
    <r>
      <rPr>
        <b/>
        <i/>
        <sz val="11"/>
        <rFont val="Calibri"/>
        <family val="2"/>
        <scheme val="minor"/>
      </rPr>
      <t xml:space="preserve"> y accesible</t>
    </r>
    <r>
      <rPr>
        <i/>
        <sz val="11"/>
        <rFont val="Calibri"/>
        <family val="2"/>
        <scheme val="minor"/>
      </rPr>
      <t xml:space="preserve"> y que incluya la relativa al derecho a la participación en los concretos procesos decisorios y a conocer la Administración pública competente a la que se pueden   presentar comentarios o formular alegaciones."  No se ve bien la diferencia entre "comprensible" e "inteligible", por lo que una de las dos se desecha. Pero la inclusión a la accesibilidad sí es jurídicamente relevante. </t>
    </r>
  </si>
  <si>
    <t>Presencial</t>
  </si>
  <si>
    <t>Tipo de aportación</t>
  </si>
  <si>
    <t>Nº aportaciones</t>
  </si>
  <si>
    <t>Aceptada</t>
  </si>
  <si>
    <t>Rechazada</t>
  </si>
  <si>
    <t>Aceptada parcialmente</t>
  </si>
  <si>
    <t>Nuevo texto art. 6:  "art. 6.7- Garantizar que la documentación aportada a lo largo de los diferentes procesos participativos sea comprensible por la ciudadanía"</t>
  </si>
  <si>
    <t xml:space="preserve">Se considera preferible establecer un año de empadronamiento para evitar posibles participaciones "sobrevenidas" en ciertos casos, que podrían estar dirigidas y fomentadas por sectores interesados. </t>
  </si>
  <si>
    <t>Es suficiente con los mecanismos actuales, combinandolos cuando sea necesario.</t>
  </si>
  <si>
    <t>Ya recogido en el 68.13.</t>
  </si>
  <si>
    <t xml:space="preserve">La expresión planteada es demasiado general y podría dar lugar a mayores malinterpretaciones. El Gobierno no puede organizar un proceso participativo ciudadano para el conjunto del presupuesto anual en el que un % está comprometido. Sólo tiene marge, en su caso,  para determinados proyectos previamente definido. </t>
  </si>
  <si>
    <t>Supone una mejora en la difusión.Nuevo texto: “El texto íntegro del Acuerdo Básico Participativo se publicará en el Espacio Web de Participación del Gobierno de Navarra y/o en el espacio análogo de la Entidad Local, y a través de cualquier otra vía que facilite una mayor difusión del Acuerdo”.</t>
  </si>
  <si>
    <t>El jurado ciudadano no es ahora mismo una opción prioritaria debido a razones organizativas.</t>
  </si>
  <si>
    <t>Es más completo. Nueva redacción Articulo 31: “Inadmisión y subsanación”</t>
  </si>
  <si>
    <t>Mayor completitud. Nueva redacción Articulo 37: “Inadmisión y subsanación”</t>
  </si>
  <si>
    <t>La razón esgrimida por los participantes es muy pertinente. Nueva redacción Articulo 52. a.2)  "Dos personas, en los de menos de 1000 habitantes"</t>
  </si>
  <si>
    <t>Ver comentario  a la propuesta2.</t>
  </si>
  <si>
    <t>Esta propuesta es similar a la realizada electrónicamentepor la Asociación Cermin. Se incluy en el nuevo apartado 68.17</t>
  </si>
  <si>
    <t xml:space="preserve">Aceptarla pero incrementando el plazo a 45 o 60 días  porque, en algunos casos, este plazo puede ser muy limitado. Nueva redacción Artículo 62. e): " Que en el plazo máximo  de 60 días  se informe a la ciudadania de las decisiones adoptadas y de los motivos y consideracionesd en los que se basen dichas decisiones incluyendo la información relativa al proceso de participación pública" </t>
  </si>
  <si>
    <t>Esta propuesta tiene más sentido abordarla en el futuro Reglamento</t>
  </si>
  <si>
    <t>Añadir un nuevo punto al art. 68, que quedaría así: «Art. 68.15.-  "Facilitar las herramientas digitales a su disposición, cuando así sea posible, a la ciudadanía y/o a las Entidades Locales."</t>
  </si>
  <si>
    <t>No se considera imprescindible ni necesario. Además, se han de prever las posibles utilizaciones interesadas de esta iniciativa.</t>
  </si>
  <si>
    <t xml:space="preserve">Las únicas incompatibilidades que la ley podría incluir son las que afectan a los derechos políticos de la ciudadanía, que ya están suficientemente recogidas en otras partes del ordenamiento jurídico. </t>
  </si>
  <si>
    <t>INCLUIDA EN TEXTO ORIGINAL</t>
  </si>
  <si>
    <t>Incluída en texto original</t>
  </si>
  <si>
    <t>Portal Gobierno Abierno</t>
  </si>
  <si>
    <t>Recopilación de aportaciones ciudadanas al Borrador del texto articulado; Decisiones adoptadas y Gráficos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</si>
</sst>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0"/>
      <name val="Calibri"/>
      <family val="2"/>
      <scheme val="minor"/>
    </font>
    <font>
      <i/>
      <sz val="11"/>
      <color theme="1"/>
      <name val="Calibri"/>
      <family val="2"/>
      <scheme val="minor"/>
    </font>
    <font>
      <b/>
      <sz val="11"/>
      <color theme="0"/>
      <name val="Calibri"/>
      <family val="2"/>
      <scheme val="minor"/>
    </font>
    <font>
      <b/>
      <sz val="12"/>
      <color theme="1"/>
      <name val="Calibri"/>
      <family val="2"/>
      <scheme val="minor"/>
    </font>
    <font>
      <sz val="12"/>
      <color theme="1"/>
      <name val="Calibri"/>
      <family val="2"/>
      <scheme val="minor"/>
    </font>
    <font>
      <sz val="9"/>
      <color rgb="FF000000"/>
      <name val="Calibri"/>
      <family val="2"/>
      <scheme val="minor"/>
    </font>
    <font>
      <sz val="9"/>
      <color theme="1"/>
      <name val="Calibri"/>
      <family val="2"/>
      <scheme val="minor"/>
    </font>
    <font>
      <i/>
      <sz val="9"/>
      <color rgb="FF000000"/>
      <name val="Calibri"/>
      <family val="2"/>
      <scheme val="minor"/>
    </font>
    <font>
      <sz val="12"/>
      <color theme="1"/>
      <name val="Times New Roman"/>
      <family val="1"/>
    </font>
    <font>
      <b/>
      <i/>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sz val="11"/>
      <name val="Calibri"/>
      <family val="2"/>
      <scheme val="minor"/>
    </font>
    <font>
      <sz val="12"/>
      <name val="Times New Roman"/>
      <family val="1"/>
    </font>
    <font>
      <b/>
      <i/>
      <sz val="11"/>
      <name val="Calibri"/>
      <family val="2"/>
      <scheme val="minor"/>
    </font>
    <font>
      <i/>
      <sz val="11"/>
      <name val="Calibri"/>
      <family val="2"/>
      <scheme val="minor"/>
    </font>
    <font>
      <i/>
      <sz val="8"/>
      <color rgb="FFFF0000"/>
      <name val="Calibri"/>
      <family val="2"/>
      <scheme val="minor"/>
    </font>
    <font>
      <sz val="9"/>
      <name val="Calibri"/>
      <family val="2"/>
      <scheme val="minor"/>
    </font>
  </fonts>
  <fills count="6">
    <fill>
      <patternFill patternType="none"/>
    </fill>
    <fill>
      <patternFill patternType="gray125"/>
    </fill>
    <fill>
      <patternFill patternType="solid">
        <fgColor rgb="FFC000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1" fillId="2" borderId="0" xfId="0" applyFont="1" applyFill="1" applyAlignment="1">
      <alignment wrapText="1"/>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xf>
    <xf numFmtId="0" fontId="0" fillId="0" borderId="0" xfId="0" applyAlignment="1">
      <alignment horizontal="left" vertical="center"/>
    </xf>
    <xf numFmtId="0" fontId="0" fillId="0" borderId="0" xfId="0" applyAlignment="1">
      <alignment horizontal="center"/>
    </xf>
    <xf numFmtId="0" fontId="3" fillId="3" borderId="0" xfId="0" applyFont="1" applyFill="1" applyAlignment="1">
      <alignment horizontal="center" wrapText="1"/>
    </xf>
    <xf numFmtId="0" fontId="0" fillId="0" borderId="0" xfId="0" applyAlignment="1">
      <alignment horizontal="left" wrapText="1"/>
    </xf>
    <xf numFmtId="0" fontId="1" fillId="2" borderId="0" xfId="0" applyFont="1" applyFill="1" applyAlignment="1">
      <alignment horizontal="left" wrapText="1"/>
    </xf>
    <xf numFmtId="0" fontId="4" fillId="0" borderId="0" xfId="0" applyFont="1" applyAlignment="1"/>
    <xf numFmtId="0" fontId="5" fillId="0" borderId="0" xfId="0" applyFont="1"/>
    <xf numFmtId="0" fontId="6" fillId="0" borderId="0" xfId="0" applyFont="1" applyAlignment="1">
      <alignment vertical="center" wrapText="1"/>
    </xf>
    <xf numFmtId="0" fontId="7" fillId="0" borderId="0" xfId="0" applyFont="1" applyBorder="1" applyAlignment="1">
      <alignment horizontal="center" vertical="center" wrapText="1"/>
    </xf>
    <xf numFmtId="14" fontId="7" fillId="0" borderId="0" xfId="0" applyNumberFormat="1" applyFont="1" applyBorder="1" applyAlignment="1">
      <alignment horizontal="center" vertical="center" wrapText="1"/>
    </xf>
    <xf numFmtId="0" fontId="7" fillId="0" borderId="0" xfId="0" applyFont="1" applyBorder="1" applyAlignment="1">
      <alignment vertical="center" wrapText="1"/>
    </xf>
    <xf numFmtId="0" fontId="0" fillId="0" borderId="0" xfId="0" applyFont="1" applyBorder="1" applyAlignment="1">
      <alignment vertical="center"/>
    </xf>
    <xf numFmtId="0" fontId="7" fillId="5" borderId="0" xfId="0" applyFont="1" applyFill="1" applyBorder="1" applyAlignment="1">
      <alignment vertical="center" wrapText="1"/>
    </xf>
    <xf numFmtId="0" fontId="9" fillId="0" borderId="0" xfId="0" applyFont="1" applyAlignment="1">
      <alignment wrapText="1"/>
    </xf>
    <xf numFmtId="0" fontId="14" fillId="0" borderId="0" xfId="0" applyFont="1"/>
    <xf numFmtId="0" fontId="15" fillId="0" borderId="0" xfId="0" applyFont="1" applyAlignment="1">
      <alignment wrapText="1"/>
    </xf>
    <xf numFmtId="0" fontId="7" fillId="0" borderId="0"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xf>
    <xf numFmtId="0" fontId="7" fillId="0" borderId="0" xfId="0" applyFont="1" applyBorder="1" applyAlignment="1">
      <alignment horizontal="right" vertical="center" wrapText="1"/>
    </xf>
    <xf numFmtId="0" fontId="18" fillId="0" borderId="0" xfId="0" applyFont="1" applyAlignment="1">
      <alignment horizontal="center" wrapText="1"/>
    </xf>
    <xf numFmtId="0" fontId="7" fillId="0" borderId="0" xfId="0" applyFont="1" applyBorder="1" applyAlignment="1">
      <alignment horizontal="right" vertical="center"/>
    </xf>
    <xf numFmtId="0" fontId="0" fillId="0" borderId="0" xfId="0" applyFill="1"/>
    <xf numFmtId="0" fontId="19" fillId="0" borderId="0" xfId="0" applyFont="1" applyBorder="1" applyAlignment="1">
      <alignment horizontal="center" vertical="center" wrapText="1"/>
    </xf>
    <xf numFmtId="14" fontId="19" fillId="0" borderId="0" xfId="0" applyNumberFormat="1"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Alignment="1">
      <alignment vertical="center" wrapText="1"/>
    </xf>
    <xf numFmtId="0" fontId="11" fillId="0" borderId="0" xfId="0" applyFont="1" applyBorder="1" applyAlignment="1">
      <alignment vertical="center"/>
    </xf>
    <xf numFmtId="14" fontId="7"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6" fillId="0" borderId="0" xfId="0" applyFont="1" applyFill="1" applyAlignment="1">
      <alignment vertical="center" wrapText="1"/>
    </xf>
    <xf numFmtId="0" fontId="0" fillId="0" borderId="0" xfId="0" applyFont="1" applyFill="1" applyBorder="1" applyAlignment="1">
      <alignment vertical="center"/>
    </xf>
    <xf numFmtId="0" fontId="3" fillId="3" borderId="0" xfId="0" applyFont="1" applyFill="1" applyAlignment="1">
      <alignment horizontal="center" vertical="center" wrapText="1"/>
    </xf>
    <xf numFmtId="0" fontId="7" fillId="4"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Tipo de aportación</a:t>
            </a:r>
          </a:p>
        </c:rich>
      </c:tx>
      <c:layout/>
      <c:overlay val="0"/>
      <c:spPr>
        <a:noFill/>
        <a:ln>
          <a:noFill/>
        </a:ln>
        <a:effectLst/>
      </c:spPr>
    </c:title>
    <c:autoTitleDeleted val="0"/>
    <c:plotArea>
      <c:layout>
        <c:manualLayout>
          <c:layoutTarget val="inner"/>
          <c:xMode val="edge"/>
          <c:yMode val="edge"/>
          <c:x val="0.27754002624671914"/>
          <c:y val="0.3099970836978711"/>
          <c:w val="0.40047572178477692"/>
          <c:h val="0.6674595363079615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0B0-4C5B-B1EB-2DDCE081D61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689-4171-8021-23A71E6602FC}"/>
              </c:ext>
            </c:extLst>
          </c:dPt>
          <c:dLbls>
            <c:dLbl>
              <c:idx val="0"/>
              <c:layout>
                <c:manualLayout>
                  <c:x val="0.12016776027996501"/>
                  <c:y val="-0.19689814814814816"/>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0B0-4C5B-B1EB-2DDCE081D61D}"/>
                </c:ext>
              </c:extLst>
            </c:dLbl>
            <c:dLbl>
              <c:idx val="1"/>
              <c:layout>
                <c:manualLayout>
                  <c:x val="-8.0787948381452312E-2"/>
                  <c:y val="2.297098279381744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689-4171-8021-23A71E6602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Gráficas!$E$4:$F$4</c:f>
              <c:strCache>
                <c:ptCount val="2"/>
                <c:pt idx="0">
                  <c:v>Presencial</c:v>
                </c:pt>
                <c:pt idx="1">
                  <c:v>Portal Gobierno Abierno</c:v>
                </c:pt>
              </c:strCache>
            </c:strRef>
          </c:cat>
          <c:val>
            <c:numRef>
              <c:f>Gráficas!$E$14:$F$14</c:f>
              <c:numCache>
                <c:formatCode>General</c:formatCode>
                <c:ptCount val="2"/>
                <c:pt idx="0">
                  <c:v>37</c:v>
                </c:pt>
                <c:pt idx="1">
                  <c:v>5</c:v>
                </c:pt>
              </c:numCache>
            </c:numRef>
          </c:val>
          <c:extLst xmlns:c16r2="http://schemas.microsoft.com/office/drawing/2015/06/chart">
            <c:ext xmlns:c16="http://schemas.microsoft.com/office/drawing/2014/chart" uri="{C3380CC4-5D6E-409C-BE32-E72D297353CC}">
              <c16:uniqueId val="{00000000-40B0-4C5B-B1EB-2DDCE081D61D}"/>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Aportaciones por título</a:t>
            </a:r>
          </a:p>
        </c:rich>
      </c:tx>
      <c:layout/>
      <c:overlay val="0"/>
      <c:spPr>
        <a:noFill/>
        <a:ln>
          <a:noFill/>
        </a:ln>
        <a:effectLst/>
      </c:spPr>
    </c:title>
    <c:autoTitleDeleted val="0"/>
    <c:plotArea>
      <c:layout/>
      <c:barChart>
        <c:barDir val="col"/>
        <c:grouping val="clustered"/>
        <c:varyColors val="0"/>
        <c:ser>
          <c:idx val="0"/>
          <c:order val="0"/>
          <c:tx>
            <c:strRef>
              <c:f>Gráficas!$D$4</c:f>
              <c:strCache>
                <c:ptCount val="1"/>
                <c:pt idx="0">
                  <c:v>Nº aportaciones</c:v>
                </c:pt>
              </c:strCache>
            </c:strRef>
          </c:tx>
          <c:spPr>
            <a:solidFill>
              <a:schemeClr val="accent1"/>
            </a:solidFill>
            <a:ln>
              <a:noFill/>
            </a:ln>
            <a:effectLst/>
          </c:spPr>
          <c:invertIfNegative val="0"/>
          <c:cat>
            <c:strRef>
              <c:f>Gráficas!$C$5:$C$13</c:f>
              <c:strCache>
                <c:ptCount val="9"/>
                <c:pt idx="0">
                  <c:v>General</c:v>
                </c:pt>
                <c:pt idx="1">
                  <c:v>1. Disposiciones generales</c:v>
                </c:pt>
                <c:pt idx="2">
                  <c:v>2. Procesos participativos ciudadanos</c:v>
                </c:pt>
                <c:pt idx="3">
                  <c:v>3. Iniciativas ciudadanas forales</c:v>
                </c:pt>
                <c:pt idx="4">
                  <c:v>4. Inicialtivas ciudadanas locales</c:v>
                </c:pt>
                <c:pt idx="5">
                  <c:v>5. Participación a iniciativa de la administración foral</c:v>
                </c:pt>
                <c:pt idx="6">
                  <c:v>6. Organización administrativa</c:v>
                </c:pt>
                <c:pt idx="7">
                  <c:v>7. Firmas y plazos</c:v>
                </c:pt>
                <c:pt idx="8">
                  <c:v>8. Fomento de la participación</c:v>
                </c:pt>
              </c:strCache>
            </c:strRef>
          </c:cat>
          <c:val>
            <c:numRef>
              <c:f>Gráficas!$D$5:$D$13</c:f>
              <c:numCache>
                <c:formatCode>General</c:formatCode>
                <c:ptCount val="9"/>
                <c:pt idx="0">
                  <c:v>3</c:v>
                </c:pt>
                <c:pt idx="1">
                  <c:v>5</c:v>
                </c:pt>
                <c:pt idx="2">
                  <c:v>9</c:v>
                </c:pt>
                <c:pt idx="3">
                  <c:v>6</c:v>
                </c:pt>
                <c:pt idx="4">
                  <c:v>3</c:v>
                </c:pt>
                <c:pt idx="5">
                  <c:v>3</c:v>
                </c:pt>
                <c:pt idx="6">
                  <c:v>6</c:v>
                </c:pt>
                <c:pt idx="7">
                  <c:v>3</c:v>
                </c:pt>
                <c:pt idx="8">
                  <c:v>4</c:v>
                </c:pt>
              </c:numCache>
            </c:numRef>
          </c:val>
          <c:extLst xmlns:c16r2="http://schemas.microsoft.com/office/drawing/2015/06/chart">
            <c:ext xmlns:c16="http://schemas.microsoft.com/office/drawing/2014/chart" uri="{C3380CC4-5D6E-409C-BE32-E72D297353CC}">
              <c16:uniqueId val="{00000000-5BDB-409B-ACE1-19E905FAE924}"/>
            </c:ext>
          </c:extLst>
        </c:ser>
        <c:dLbls>
          <c:showLegendKey val="0"/>
          <c:showVal val="0"/>
          <c:showCatName val="0"/>
          <c:showSerName val="0"/>
          <c:showPercent val="0"/>
          <c:showBubbleSize val="0"/>
        </c:dLbls>
        <c:gapWidth val="219"/>
        <c:overlap val="-27"/>
        <c:axId val="116483584"/>
        <c:axId val="116485120"/>
      </c:barChart>
      <c:catAx>
        <c:axId val="11648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6485120"/>
        <c:crosses val="autoZero"/>
        <c:auto val="1"/>
        <c:lblAlgn val="ctr"/>
        <c:lblOffset val="100"/>
        <c:noMultiLvlLbl val="0"/>
      </c:catAx>
      <c:valAx>
        <c:axId val="116485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648358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Tipo de aportaciones por título</a:t>
            </a:r>
          </a:p>
        </c:rich>
      </c:tx>
      <c:layout/>
      <c:overlay val="0"/>
      <c:spPr>
        <a:noFill/>
        <a:ln>
          <a:noFill/>
        </a:ln>
        <a:effectLst/>
      </c:spPr>
    </c:title>
    <c:autoTitleDeleted val="0"/>
    <c:plotArea>
      <c:layout/>
      <c:barChart>
        <c:barDir val="col"/>
        <c:grouping val="stacked"/>
        <c:varyColors val="0"/>
        <c:ser>
          <c:idx val="0"/>
          <c:order val="0"/>
          <c:tx>
            <c:strRef>
              <c:f>Gráficas!$E$4</c:f>
              <c:strCache>
                <c:ptCount val="1"/>
                <c:pt idx="0">
                  <c:v>Presencial</c:v>
                </c:pt>
              </c:strCache>
            </c:strRef>
          </c:tx>
          <c:spPr>
            <a:solidFill>
              <a:schemeClr val="accent1"/>
            </a:solidFill>
            <a:ln>
              <a:noFill/>
            </a:ln>
            <a:effectLst/>
          </c:spPr>
          <c:invertIfNegative val="0"/>
          <c:cat>
            <c:strRef>
              <c:f>Gráficas!$C$5:$C$13</c:f>
              <c:strCache>
                <c:ptCount val="9"/>
                <c:pt idx="0">
                  <c:v>General</c:v>
                </c:pt>
                <c:pt idx="1">
                  <c:v>1. Disposiciones generales</c:v>
                </c:pt>
                <c:pt idx="2">
                  <c:v>2. Procesos participativos ciudadanos</c:v>
                </c:pt>
                <c:pt idx="3">
                  <c:v>3. Iniciativas ciudadanas forales</c:v>
                </c:pt>
                <c:pt idx="4">
                  <c:v>4. Inicialtivas ciudadanas locales</c:v>
                </c:pt>
                <c:pt idx="5">
                  <c:v>5. Participación a iniciativa de la administración foral</c:v>
                </c:pt>
                <c:pt idx="6">
                  <c:v>6. Organización administrativa</c:v>
                </c:pt>
                <c:pt idx="7">
                  <c:v>7. Firmas y plazos</c:v>
                </c:pt>
                <c:pt idx="8">
                  <c:v>8. Fomento de la participación</c:v>
                </c:pt>
              </c:strCache>
            </c:strRef>
          </c:cat>
          <c:val>
            <c:numRef>
              <c:f>Gráficas!$E$5:$E$13</c:f>
              <c:numCache>
                <c:formatCode>General</c:formatCode>
                <c:ptCount val="9"/>
                <c:pt idx="0">
                  <c:v>3</c:v>
                </c:pt>
                <c:pt idx="1">
                  <c:v>4</c:v>
                </c:pt>
                <c:pt idx="2">
                  <c:v>8</c:v>
                </c:pt>
                <c:pt idx="3">
                  <c:v>6</c:v>
                </c:pt>
                <c:pt idx="4">
                  <c:v>3</c:v>
                </c:pt>
                <c:pt idx="5">
                  <c:v>2</c:v>
                </c:pt>
                <c:pt idx="6">
                  <c:v>4</c:v>
                </c:pt>
                <c:pt idx="7">
                  <c:v>3</c:v>
                </c:pt>
                <c:pt idx="8">
                  <c:v>4</c:v>
                </c:pt>
              </c:numCache>
            </c:numRef>
          </c:val>
          <c:extLst xmlns:c16r2="http://schemas.microsoft.com/office/drawing/2015/06/chart">
            <c:ext xmlns:c16="http://schemas.microsoft.com/office/drawing/2014/chart" uri="{C3380CC4-5D6E-409C-BE32-E72D297353CC}">
              <c16:uniqueId val="{00000000-5802-4235-8EA7-D9D93F5345D0}"/>
            </c:ext>
          </c:extLst>
        </c:ser>
        <c:ser>
          <c:idx val="1"/>
          <c:order val="1"/>
          <c:tx>
            <c:strRef>
              <c:f>Gráficas!$F$4</c:f>
              <c:strCache>
                <c:ptCount val="1"/>
                <c:pt idx="0">
                  <c:v>Portal Gobierno Abierno</c:v>
                </c:pt>
              </c:strCache>
            </c:strRef>
          </c:tx>
          <c:spPr>
            <a:solidFill>
              <a:schemeClr val="accent2"/>
            </a:solidFill>
            <a:ln>
              <a:noFill/>
            </a:ln>
            <a:effectLst/>
          </c:spPr>
          <c:invertIfNegative val="0"/>
          <c:cat>
            <c:strRef>
              <c:f>Gráficas!$C$5:$C$13</c:f>
              <c:strCache>
                <c:ptCount val="9"/>
                <c:pt idx="0">
                  <c:v>General</c:v>
                </c:pt>
                <c:pt idx="1">
                  <c:v>1. Disposiciones generales</c:v>
                </c:pt>
                <c:pt idx="2">
                  <c:v>2. Procesos participativos ciudadanos</c:v>
                </c:pt>
                <c:pt idx="3">
                  <c:v>3. Iniciativas ciudadanas forales</c:v>
                </c:pt>
                <c:pt idx="4">
                  <c:v>4. Inicialtivas ciudadanas locales</c:v>
                </c:pt>
                <c:pt idx="5">
                  <c:v>5. Participación a iniciativa de la administración foral</c:v>
                </c:pt>
                <c:pt idx="6">
                  <c:v>6. Organización administrativa</c:v>
                </c:pt>
                <c:pt idx="7">
                  <c:v>7. Firmas y plazos</c:v>
                </c:pt>
                <c:pt idx="8">
                  <c:v>8. Fomento de la participación</c:v>
                </c:pt>
              </c:strCache>
            </c:strRef>
          </c:cat>
          <c:val>
            <c:numRef>
              <c:f>Gráficas!$F$5:$F$13</c:f>
              <c:numCache>
                <c:formatCode>General</c:formatCode>
                <c:ptCount val="9"/>
                <c:pt idx="0">
                  <c:v>0</c:v>
                </c:pt>
                <c:pt idx="1">
                  <c:v>1</c:v>
                </c:pt>
                <c:pt idx="2">
                  <c:v>1</c:v>
                </c:pt>
                <c:pt idx="3">
                  <c:v>0</c:v>
                </c:pt>
                <c:pt idx="4">
                  <c:v>0</c:v>
                </c:pt>
                <c:pt idx="5">
                  <c:v>1</c:v>
                </c:pt>
                <c:pt idx="6">
                  <c:v>2</c:v>
                </c:pt>
                <c:pt idx="7">
                  <c:v>0</c:v>
                </c:pt>
                <c:pt idx="8">
                  <c:v>0</c:v>
                </c:pt>
              </c:numCache>
            </c:numRef>
          </c:val>
          <c:extLst xmlns:c16r2="http://schemas.microsoft.com/office/drawing/2015/06/chart">
            <c:ext xmlns:c16="http://schemas.microsoft.com/office/drawing/2014/chart" uri="{C3380CC4-5D6E-409C-BE32-E72D297353CC}">
              <c16:uniqueId val="{00000001-5802-4235-8EA7-D9D93F5345D0}"/>
            </c:ext>
          </c:extLst>
        </c:ser>
        <c:dLbls>
          <c:showLegendKey val="0"/>
          <c:showVal val="0"/>
          <c:showCatName val="0"/>
          <c:showSerName val="0"/>
          <c:showPercent val="0"/>
          <c:showBubbleSize val="0"/>
        </c:dLbls>
        <c:gapWidth val="150"/>
        <c:overlap val="100"/>
        <c:axId val="54743424"/>
        <c:axId val="54744960"/>
      </c:barChart>
      <c:catAx>
        <c:axId val="54743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4744960"/>
        <c:crosses val="autoZero"/>
        <c:auto val="1"/>
        <c:lblAlgn val="ctr"/>
        <c:lblOffset val="100"/>
        <c:noMultiLvlLbl val="0"/>
      </c:catAx>
      <c:valAx>
        <c:axId val="54744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4743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Tratamiento</a:t>
            </a:r>
            <a:r>
              <a:rPr lang="es-ES" baseline="0"/>
              <a:t> de las aportaciones</a:t>
            </a:r>
            <a:endParaRPr lang="es-ES"/>
          </a:p>
        </c:rich>
      </c:tx>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2-D143-4E76-B232-FEF8F6E7082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D143-4E76-B232-FEF8F6E7082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3-D143-4E76-B232-FEF8F6E7082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F98-4AC5-A8EB-D0BD18508E1F}"/>
              </c:ext>
            </c:extLst>
          </c:dPt>
          <c:dLbls>
            <c:dLbl>
              <c:idx val="0"/>
              <c:layout>
                <c:manualLayout>
                  <c:x val="4.6972550306211724E-2"/>
                  <c:y val="3.1124599008457276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143-4E76-B232-FEF8F6E70827}"/>
                </c:ext>
              </c:extLst>
            </c:dLbl>
            <c:dLbl>
              <c:idx val="1"/>
              <c:layout>
                <c:manualLayout>
                  <c:x val="2.6177712160979878E-2"/>
                  <c:y val="2.9780548264800234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143-4E76-B232-FEF8F6E70827}"/>
                </c:ext>
              </c:extLst>
            </c:dLbl>
            <c:dLbl>
              <c:idx val="3"/>
              <c:layout>
                <c:manualLayout>
                  <c:x val="-5.034776902887142E-2"/>
                  <c:y val="2.6821595217264425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F98-4AC5-A8EB-D0BD18508E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Gráficas!$G$4:$J$4</c:f>
              <c:strCache>
                <c:ptCount val="4"/>
                <c:pt idx="0">
                  <c:v>Aceptada</c:v>
                </c:pt>
                <c:pt idx="1">
                  <c:v>Aceptada parcialmente</c:v>
                </c:pt>
                <c:pt idx="2">
                  <c:v>Incluída en texto original</c:v>
                </c:pt>
                <c:pt idx="3">
                  <c:v>Rechazada</c:v>
                </c:pt>
              </c:strCache>
            </c:strRef>
          </c:cat>
          <c:val>
            <c:numRef>
              <c:f>Gráficas!$G$14:$J$14</c:f>
              <c:numCache>
                <c:formatCode>General</c:formatCode>
                <c:ptCount val="4"/>
                <c:pt idx="0">
                  <c:v>8</c:v>
                </c:pt>
                <c:pt idx="1">
                  <c:v>4</c:v>
                </c:pt>
                <c:pt idx="2">
                  <c:v>6</c:v>
                </c:pt>
                <c:pt idx="3">
                  <c:v>24</c:v>
                </c:pt>
              </c:numCache>
            </c:numRef>
          </c:val>
          <c:extLst xmlns:c16r2="http://schemas.microsoft.com/office/drawing/2015/06/chart">
            <c:ext xmlns:c16="http://schemas.microsoft.com/office/drawing/2014/chart" uri="{C3380CC4-5D6E-409C-BE32-E72D297353CC}">
              <c16:uniqueId val="{00000000-D143-4E76-B232-FEF8F6E70827}"/>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Tratamiento de aportaciones por título</a:t>
            </a:r>
          </a:p>
        </c:rich>
      </c:tx>
      <c:overlay val="0"/>
      <c:spPr>
        <a:noFill/>
        <a:ln>
          <a:noFill/>
        </a:ln>
        <a:effectLst/>
      </c:spPr>
    </c:title>
    <c:autoTitleDeleted val="0"/>
    <c:plotArea>
      <c:layout/>
      <c:barChart>
        <c:barDir val="col"/>
        <c:grouping val="stacked"/>
        <c:varyColors val="0"/>
        <c:ser>
          <c:idx val="0"/>
          <c:order val="0"/>
          <c:tx>
            <c:strRef>
              <c:f>Gráficas!$G$4</c:f>
              <c:strCache>
                <c:ptCount val="1"/>
                <c:pt idx="0">
                  <c:v>Aceptada</c:v>
                </c:pt>
              </c:strCache>
            </c:strRef>
          </c:tx>
          <c:spPr>
            <a:solidFill>
              <a:schemeClr val="accent1"/>
            </a:solidFill>
            <a:ln>
              <a:noFill/>
            </a:ln>
            <a:effectLst/>
          </c:spPr>
          <c:invertIfNegative val="0"/>
          <c:val>
            <c:numRef>
              <c:f>Gráficas!$G$5:$G$13</c:f>
              <c:numCache>
                <c:formatCode>General</c:formatCode>
                <c:ptCount val="9"/>
                <c:pt idx="0">
                  <c:v>0</c:v>
                </c:pt>
                <c:pt idx="1">
                  <c:v>1</c:v>
                </c:pt>
                <c:pt idx="2">
                  <c:v>1</c:v>
                </c:pt>
                <c:pt idx="3">
                  <c:v>2</c:v>
                </c:pt>
                <c:pt idx="4">
                  <c:v>1</c:v>
                </c:pt>
                <c:pt idx="5">
                  <c:v>1</c:v>
                </c:pt>
                <c:pt idx="6">
                  <c:v>2</c:v>
                </c:pt>
                <c:pt idx="7">
                  <c:v>0</c:v>
                </c:pt>
                <c:pt idx="8">
                  <c:v>0</c:v>
                </c:pt>
              </c:numCache>
            </c:numRef>
          </c:val>
          <c:extLst xmlns:c16r2="http://schemas.microsoft.com/office/drawing/2015/06/chart">
            <c:ext xmlns:c16="http://schemas.microsoft.com/office/drawing/2014/chart" uri="{C3380CC4-5D6E-409C-BE32-E72D297353CC}">
              <c16:uniqueId val="{00000000-88BE-4496-BCCF-1286E99933AF}"/>
            </c:ext>
          </c:extLst>
        </c:ser>
        <c:ser>
          <c:idx val="1"/>
          <c:order val="1"/>
          <c:tx>
            <c:strRef>
              <c:f>Gráficas!$H$4</c:f>
              <c:strCache>
                <c:ptCount val="1"/>
                <c:pt idx="0">
                  <c:v>Aceptada parcialmente</c:v>
                </c:pt>
              </c:strCache>
            </c:strRef>
          </c:tx>
          <c:spPr>
            <a:solidFill>
              <a:schemeClr val="accent2"/>
            </a:solidFill>
            <a:ln>
              <a:noFill/>
            </a:ln>
            <a:effectLst/>
          </c:spPr>
          <c:invertIfNegative val="0"/>
          <c:val>
            <c:numRef>
              <c:f>Gráficas!$H$5:$H$13</c:f>
              <c:numCache>
                <c:formatCode>General</c:formatCode>
                <c:ptCount val="9"/>
                <c:pt idx="0">
                  <c:v>1</c:v>
                </c:pt>
                <c:pt idx="1">
                  <c:v>0</c:v>
                </c:pt>
                <c:pt idx="2">
                  <c:v>0</c:v>
                </c:pt>
                <c:pt idx="3">
                  <c:v>0</c:v>
                </c:pt>
                <c:pt idx="4">
                  <c:v>0</c:v>
                </c:pt>
                <c:pt idx="5">
                  <c:v>1</c:v>
                </c:pt>
                <c:pt idx="6">
                  <c:v>2</c:v>
                </c:pt>
                <c:pt idx="7">
                  <c:v>0</c:v>
                </c:pt>
                <c:pt idx="8">
                  <c:v>0</c:v>
                </c:pt>
              </c:numCache>
            </c:numRef>
          </c:val>
          <c:extLst xmlns:c16r2="http://schemas.microsoft.com/office/drawing/2015/06/chart">
            <c:ext xmlns:c16="http://schemas.microsoft.com/office/drawing/2014/chart" uri="{C3380CC4-5D6E-409C-BE32-E72D297353CC}">
              <c16:uniqueId val="{00000001-88BE-4496-BCCF-1286E99933AF}"/>
            </c:ext>
          </c:extLst>
        </c:ser>
        <c:ser>
          <c:idx val="2"/>
          <c:order val="2"/>
          <c:tx>
            <c:strRef>
              <c:f>Gráficas!$I$4</c:f>
              <c:strCache>
                <c:ptCount val="1"/>
                <c:pt idx="0">
                  <c:v>Incluída en texto original</c:v>
                </c:pt>
              </c:strCache>
            </c:strRef>
          </c:tx>
          <c:spPr>
            <a:solidFill>
              <a:schemeClr val="accent3"/>
            </a:solidFill>
            <a:ln>
              <a:noFill/>
            </a:ln>
            <a:effectLst/>
          </c:spPr>
          <c:invertIfNegative val="0"/>
          <c:val>
            <c:numRef>
              <c:f>Gráficas!$I$5:$I$13</c:f>
              <c:numCache>
                <c:formatCode>General</c:formatCode>
                <c:ptCount val="9"/>
                <c:pt idx="0">
                  <c:v>1</c:v>
                </c:pt>
                <c:pt idx="1">
                  <c:v>1</c:v>
                </c:pt>
                <c:pt idx="2">
                  <c:v>1</c:v>
                </c:pt>
                <c:pt idx="3">
                  <c:v>1</c:v>
                </c:pt>
                <c:pt idx="4">
                  <c:v>2</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2-88BE-4496-BCCF-1286E99933AF}"/>
            </c:ext>
          </c:extLst>
        </c:ser>
        <c:ser>
          <c:idx val="3"/>
          <c:order val="3"/>
          <c:tx>
            <c:strRef>
              <c:f>Gráficas!$J$4</c:f>
              <c:strCache>
                <c:ptCount val="1"/>
                <c:pt idx="0">
                  <c:v>Rechazada</c:v>
                </c:pt>
              </c:strCache>
            </c:strRef>
          </c:tx>
          <c:spPr>
            <a:solidFill>
              <a:schemeClr val="accent4"/>
            </a:solidFill>
            <a:ln>
              <a:noFill/>
            </a:ln>
            <a:effectLst/>
          </c:spPr>
          <c:invertIfNegative val="0"/>
          <c:val>
            <c:numRef>
              <c:f>Gráficas!$J$5:$J$13</c:f>
              <c:numCache>
                <c:formatCode>General</c:formatCode>
                <c:ptCount val="9"/>
                <c:pt idx="0">
                  <c:v>1</c:v>
                </c:pt>
                <c:pt idx="1">
                  <c:v>3</c:v>
                </c:pt>
                <c:pt idx="2">
                  <c:v>7</c:v>
                </c:pt>
                <c:pt idx="3">
                  <c:v>3</c:v>
                </c:pt>
                <c:pt idx="4">
                  <c:v>0</c:v>
                </c:pt>
                <c:pt idx="5">
                  <c:v>1</c:v>
                </c:pt>
                <c:pt idx="6">
                  <c:v>2</c:v>
                </c:pt>
                <c:pt idx="7">
                  <c:v>3</c:v>
                </c:pt>
                <c:pt idx="8">
                  <c:v>4</c:v>
                </c:pt>
              </c:numCache>
            </c:numRef>
          </c:val>
          <c:extLst xmlns:c16r2="http://schemas.microsoft.com/office/drawing/2015/06/chart">
            <c:ext xmlns:c16="http://schemas.microsoft.com/office/drawing/2014/chart" uri="{C3380CC4-5D6E-409C-BE32-E72D297353CC}">
              <c16:uniqueId val="{00000000-217D-431F-998A-83CB568B1219}"/>
            </c:ext>
          </c:extLst>
        </c:ser>
        <c:dLbls>
          <c:showLegendKey val="0"/>
          <c:showVal val="0"/>
          <c:showCatName val="0"/>
          <c:showSerName val="0"/>
          <c:showPercent val="0"/>
          <c:showBubbleSize val="0"/>
        </c:dLbls>
        <c:gapWidth val="150"/>
        <c:overlap val="100"/>
        <c:axId val="54786304"/>
        <c:axId val="54788096"/>
      </c:barChart>
      <c:catAx>
        <c:axId val="54786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4788096"/>
        <c:crosses val="autoZero"/>
        <c:auto val="1"/>
        <c:lblAlgn val="ctr"/>
        <c:lblOffset val="100"/>
        <c:noMultiLvlLbl val="0"/>
      </c:catAx>
      <c:valAx>
        <c:axId val="54788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4786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542925</xdr:colOff>
      <xdr:row>20</xdr:row>
      <xdr:rowOff>76200</xdr:rowOff>
    </xdr:from>
    <xdr:to>
      <xdr:col>6</xdr:col>
      <xdr:colOff>542925</xdr:colOff>
      <xdr:row>34</xdr:row>
      <xdr:rowOff>152400</xdr:rowOff>
    </xdr:to>
    <xdr:graphicFrame macro="">
      <xdr:nvGraphicFramePr>
        <xdr:cNvPr id="2" name="Gráfico 1">
          <a:extLst>
            <a:ext uri="{FF2B5EF4-FFF2-40B4-BE49-F238E27FC236}">
              <a16:creationId xmlns:a16="http://schemas.microsoft.com/office/drawing/2014/main" xmlns="" id="{CDA908D0-D0C2-4F01-A841-BCDC717CD2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390523</xdr:colOff>
      <xdr:row>20</xdr:row>
      <xdr:rowOff>19048</xdr:rowOff>
    </xdr:from>
    <xdr:to>
      <xdr:col>14</xdr:col>
      <xdr:colOff>456523</xdr:colOff>
      <xdr:row>40</xdr:row>
      <xdr:rowOff>169048</xdr:rowOff>
    </xdr:to>
    <xdr:graphicFrame macro="">
      <xdr:nvGraphicFramePr>
        <xdr:cNvPr id="3" name="Gráfico 2">
          <a:extLst>
            <a:ext uri="{FF2B5EF4-FFF2-40B4-BE49-F238E27FC236}">
              <a16:creationId xmlns:a16="http://schemas.microsoft.com/office/drawing/2014/main" xmlns="" id="{C9C39150-81E8-4A3A-B601-A6C815D0AF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28575</xdr:colOff>
      <xdr:row>19</xdr:row>
      <xdr:rowOff>152398</xdr:rowOff>
    </xdr:from>
    <xdr:to>
      <xdr:col>22</xdr:col>
      <xdr:colOff>94575</xdr:colOff>
      <xdr:row>40</xdr:row>
      <xdr:rowOff>111898</xdr:rowOff>
    </xdr:to>
    <xdr:graphicFrame macro="">
      <xdr:nvGraphicFramePr>
        <xdr:cNvPr id="4" name="Gráfico 3">
          <a:extLst>
            <a:ext uri="{FF2B5EF4-FFF2-40B4-BE49-F238E27FC236}">
              <a16:creationId xmlns:a16="http://schemas.microsoft.com/office/drawing/2014/main" xmlns="" id="{FB895548-39F7-446C-AC19-7C078A8B61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485775</xdr:colOff>
      <xdr:row>46</xdr:row>
      <xdr:rowOff>47625</xdr:rowOff>
    </xdr:from>
    <xdr:to>
      <xdr:col>6</xdr:col>
      <xdr:colOff>485775</xdr:colOff>
      <xdr:row>60</xdr:row>
      <xdr:rowOff>123825</xdr:rowOff>
    </xdr:to>
    <xdr:graphicFrame macro="">
      <xdr:nvGraphicFramePr>
        <xdr:cNvPr id="5" name="Gráfico 4">
          <a:extLst>
            <a:ext uri="{FF2B5EF4-FFF2-40B4-BE49-F238E27FC236}">
              <a16:creationId xmlns:a16="http://schemas.microsoft.com/office/drawing/2014/main" xmlns="" id="{AA9CCC9B-5B2B-486E-A63A-B823F1D6ED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504825</xdr:colOff>
      <xdr:row>46</xdr:row>
      <xdr:rowOff>19050</xdr:rowOff>
    </xdr:from>
    <xdr:to>
      <xdr:col>14</xdr:col>
      <xdr:colOff>570825</xdr:colOff>
      <xdr:row>66</xdr:row>
      <xdr:rowOff>169050</xdr:rowOff>
    </xdr:to>
    <xdr:graphicFrame macro="">
      <xdr:nvGraphicFramePr>
        <xdr:cNvPr id="6" name="Gráfico 5">
          <a:extLst>
            <a:ext uri="{FF2B5EF4-FFF2-40B4-BE49-F238E27FC236}">
              <a16:creationId xmlns:a16="http://schemas.microsoft.com/office/drawing/2014/main" xmlns="" id="{9459CE08-C909-463F-8013-0C2908E323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2"/>
  <sheetViews>
    <sheetView tabSelected="1" zoomScaleNormal="100" workbookViewId="0">
      <pane xSplit="1" ySplit="4" topLeftCell="J44" activePane="bottomRight" state="frozen"/>
      <selection pane="topRight" activeCell="B1" sqref="B1"/>
      <selection pane="bottomLeft" activeCell="A5" sqref="A5"/>
      <selection pane="bottomRight" activeCell="O19" sqref="O19"/>
    </sheetView>
  </sheetViews>
  <sheetFormatPr baseColWidth="10" defaultRowHeight="14.4" x14ac:dyDescent="0.3"/>
  <cols>
    <col min="1" max="1" width="6.109375" customWidth="1"/>
    <col min="2" max="2" width="13.109375" customWidth="1"/>
    <col min="3" max="3" width="10.33203125" style="9" customWidth="1"/>
    <col min="4" max="4" width="32.44140625" style="11" customWidth="1"/>
    <col min="5" max="7" width="11.44140625" style="3"/>
    <col min="8" max="8" width="50.5546875" style="1" customWidth="1"/>
    <col min="9" max="9" width="76.44140625" style="8" customWidth="1"/>
    <col min="10" max="10" width="8.44140625" style="5" customWidth="1"/>
    <col min="11" max="11" width="6.109375" style="5" customWidth="1"/>
    <col min="12" max="13" width="6.88671875" style="5" customWidth="1"/>
    <col min="14" max="14" width="7.44140625" style="5" customWidth="1"/>
    <col min="15" max="15" width="57.6640625" style="9" customWidth="1"/>
  </cols>
  <sheetData>
    <row r="1" spans="1:15" ht="15.6" x14ac:dyDescent="0.3">
      <c r="A1" s="13" t="s">
        <v>15</v>
      </c>
      <c r="B1" s="13"/>
    </row>
    <row r="2" spans="1:15" ht="15.6" x14ac:dyDescent="0.3">
      <c r="A2" s="14" t="s">
        <v>139</v>
      </c>
      <c r="B2" s="14"/>
    </row>
    <row r="3" spans="1:15" ht="15.6" x14ac:dyDescent="0.3">
      <c r="A3" s="14"/>
      <c r="B3" s="14"/>
    </row>
    <row r="4" spans="1:15" s="1" customFormat="1" ht="72" x14ac:dyDescent="0.3">
      <c r="A4" s="4" t="s">
        <v>4</v>
      </c>
      <c r="B4" s="4" t="s">
        <v>114</v>
      </c>
      <c r="C4" s="4" t="s">
        <v>0</v>
      </c>
      <c r="D4" s="12" t="s">
        <v>1</v>
      </c>
      <c r="E4" s="4" t="s">
        <v>14</v>
      </c>
      <c r="F4" s="4" t="s">
        <v>21</v>
      </c>
      <c r="G4" s="4" t="s">
        <v>3</v>
      </c>
      <c r="H4" s="2" t="s">
        <v>2</v>
      </c>
      <c r="I4" s="7" t="s">
        <v>6</v>
      </c>
      <c r="J4" s="6" t="s">
        <v>25</v>
      </c>
      <c r="K4" s="40" t="s">
        <v>9</v>
      </c>
      <c r="L4" s="40" t="s">
        <v>11</v>
      </c>
      <c r="M4" s="40" t="s">
        <v>136</v>
      </c>
      <c r="N4" s="40" t="s">
        <v>12</v>
      </c>
      <c r="O4" s="10" t="s">
        <v>10</v>
      </c>
    </row>
    <row r="5" spans="1:15" s="19" customFormat="1" ht="36" x14ac:dyDescent="0.3">
      <c r="A5" s="16">
        <v>1</v>
      </c>
      <c r="B5" s="25" t="s">
        <v>113</v>
      </c>
      <c r="C5" s="17">
        <v>43214</v>
      </c>
      <c r="D5" s="18" t="s">
        <v>5</v>
      </c>
      <c r="E5" s="16" t="s">
        <v>5</v>
      </c>
      <c r="F5" s="16"/>
      <c r="G5" s="16" t="s">
        <v>7</v>
      </c>
      <c r="H5" s="18" t="s">
        <v>18</v>
      </c>
      <c r="I5" s="18" t="s">
        <v>19</v>
      </c>
      <c r="J5" s="16"/>
      <c r="K5" s="41"/>
      <c r="L5" s="41"/>
      <c r="M5" s="41"/>
      <c r="N5" s="41" t="s">
        <v>13</v>
      </c>
      <c r="O5" s="20" t="s">
        <v>80</v>
      </c>
    </row>
    <row r="6" spans="1:15" s="19" customFormat="1" ht="48" x14ac:dyDescent="0.3">
      <c r="A6" s="16">
        <v>2</v>
      </c>
      <c r="B6" s="25" t="s">
        <v>113</v>
      </c>
      <c r="C6" s="17">
        <v>43214</v>
      </c>
      <c r="D6" s="18" t="s">
        <v>5</v>
      </c>
      <c r="E6" s="16" t="s">
        <v>5</v>
      </c>
      <c r="F6" s="16"/>
      <c r="G6" s="16" t="s">
        <v>7</v>
      </c>
      <c r="H6" s="18" t="s">
        <v>16</v>
      </c>
      <c r="I6" s="18"/>
      <c r="J6" s="16"/>
      <c r="K6" s="41"/>
      <c r="L6" s="41" t="s">
        <v>13</v>
      </c>
      <c r="M6" s="41"/>
      <c r="N6" s="41"/>
      <c r="O6" s="20" t="s">
        <v>119</v>
      </c>
    </row>
    <row r="7" spans="1:15" s="19" customFormat="1" ht="36" x14ac:dyDescent="0.3">
      <c r="A7" s="16">
        <v>3</v>
      </c>
      <c r="B7" s="25" t="s">
        <v>113</v>
      </c>
      <c r="C7" s="17">
        <v>43214</v>
      </c>
      <c r="D7" s="18" t="s">
        <v>5</v>
      </c>
      <c r="E7" s="16" t="s">
        <v>5</v>
      </c>
      <c r="F7" s="16"/>
      <c r="G7" s="16" t="s">
        <v>7</v>
      </c>
      <c r="H7" s="18" t="s">
        <v>17</v>
      </c>
      <c r="I7" s="18"/>
      <c r="J7" s="16"/>
      <c r="K7" s="41"/>
      <c r="L7" s="41"/>
      <c r="M7" s="41" t="s">
        <v>13</v>
      </c>
      <c r="N7" s="41"/>
      <c r="O7" s="20" t="s">
        <v>82</v>
      </c>
    </row>
    <row r="8" spans="1:15" s="35" customFormat="1" ht="48" x14ac:dyDescent="0.3">
      <c r="A8" s="16">
        <v>4</v>
      </c>
      <c r="B8" s="25" t="s">
        <v>113</v>
      </c>
      <c r="C8" s="32">
        <v>43214</v>
      </c>
      <c r="D8" s="33" t="s">
        <v>20</v>
      </c>
      <c r="E8" s="31">
        <v>4</v>
      </c>
      <c r="F8" s="31">
        <v>1</v>
      </c>
      <c r="G8" s="31" t="s">
        <v>8</v>
      </c>
      <c r="H8" s="34" t="s">
        <v>22</v>
      </c>
      <c r="I8" s="34" t="s">
        <v>23</v>
      </c>
      <c r="J8" s="31"/>
      <c r="K8" s="41"/>
      <c r="L8" s="41"/>
      <c r="M8" s="41"/>
      <c r="N8" s="41" t="s">
        <v>13</v>
      </c>
      <c r="O8" s="20" t="s">
        <v>120</v>
      </c>
    </row>
    <row r="9" spans="1:15" s="19" customFormat="1" ht="48" x14ac:dyDescent="0.3">
      <c r="A9" s="16">
        <v>5</v>
      </c>
      <c r="B9" s="25" t="s">
        <v>113</v>
      </c>
      <c r="C9" s="17">
        <v>43214</v>
      </c>
      <c r="D9" s="18" t="s">
        <v>20</v>
      </c>
      <c r="E9" s="16">
        <v>4</v>
      </c>
      <c r="F9" s="16">
        <v>1</v>
      </c>
      <c r="G9" s="16" t="s">
        <v>8</v>
      </c>
      <c r="H9" s="15" t="s">
        <v>47</v>
      </c>
      <c r="I9" s="15" t="s">
        <v>24</v>
      </c>
      <c r="J9" s="16" t="s">
        <v>13</v>
      </c>
      <c r="K9" s="41"/>
      <c r="L9" s="41"/>
      <c r="M9" s="41"/>
      <c r="N9" s="41" t="s">
        <v>13</v>
      </c>
      <c r="O9" s="20" t="s">
        <v>81</v>
      </c>
    </row>
    <row r="10" spans="1:15" s="19" customFormat="1" ht="24" x14ac:dyDescent="0.3">
      <c r="A10" s="16">
        <v>6</v>
      </c>
      <c r="B10" s="25" t="s">
        <v>113</v>
      </c>
      <c r="C10" s="17">
        <v>43214</v>
      </c>
      <c r="D10" s="18" t="s">
        <v>20</v>
      </c>
      <c r="E10" s="16">
        <v>7</v>
      </c>
      <c r="F10" s="16"/>
      <c r="G10" s="16" t="s">
        <v>7</v>
      </c>
      <c r="H10" s="15" t="s">
        <v>48</v>
      </c>
      <c r="I10" s="18"/>
      <c r="J10" s="16"/>
      <c r="K10" s="41"/>
      <c r="L10" s="41"/>
      <c r="M10" s="41"/>
      <c r="N10" s="41" t="s">
        <v>13</v>
      </c>
      <c r="O10" s="20" t="s">
        <v>121</v>
      </c>
    </row>
    <row r="11" spans="1:15" s="19" customFormat="1" ht="24" x14ac:dyDescent="0.3">
      <c r="A11" s="16">
        <v>7</v>
      </c>
      <c r="B11" s="25" t="s">
        <v>113</v>
      </c>
      <c r="C11" s="17">
        <v>43214</v>
      </c>
      <c r="D11" s="18" t="s">
        <v>20</v>
      </c>
      <c r="E11" s="16" t="s">
        <v>26</v>
      </c>
      <c r="F11" s="16"/>
      <c r="G11" s="16" t="s">
        <v>7</v>
      </c>
      <c r="H11" s="15" t="s">
        <v>49</v>
      </c>
      <c r="I11" s="15" t="s">
        <v>27</v>
      </c>
      <c r="J11" s="16"/>
      <c r="K11" s="41"/>
      <c r="L11" s="41"/>
      <c r="M11" s="41" t="s">
        <v>13</v>
      </c>
      <c r="N11" s="41"/>
      <c r="O11" s="20" t="s">
        <v>122</v>
      </c>
    </row>
    <row r="12" spans="1:15" s="19" customFormat="1" ht="60" x14ac:dyDescent="0.3">
      <c r="A12" s="16">
        <v>8</v>
      </c>
      <c r="B12" s="25" t="s">
        <v>113</v>
      </c>
      <c r="C12" s="17">
        <v>43214</v>
      </c>
      <c r="D12" s="18" t="s">
        <v>28</v>
      </c>
      <c r="E12" s="16">
        <v>9</v>
      </c>
      <c r="F12" s="16" t="s">
        <v>29</v>
      </c>
      <c r="G12" s="16" t="s">
        <v>30</v>
      </c>
      <c r="H12" s="15" t="s">
        <v>72</v>
      </c>
      <c r="I12" s="18"/>
      <c r="J12" s="16" t="s">
        <v>13</v>
      </c>
      <c r="K12" s="41"/>
      <c r="L12" s="41"/>
      <c r="M12" s="41"/>
      <c r="N12" s="41" t="s">
        <v>13</v>
      </c>
      <c r="O12" s="20" t="s">
        <v>123</v>
      </c>
    </row>
    <row r="13" spans="1:15" s="19" customFormat="1" ht="36" x14ac:dyDescent="0.3">
      <c r="A13" s="16">
        <v>9</v>
      </c>
      <c r="B13" s="25" t="s">
        <v>113</v>
      </c>
      <c r="C13" s="17">
        <v>43214</v>
      </c>
      <c r="D13" s="18" t="s">
        <v>28</v>
      </c>
      <c r="E13" s="16">
        <v>12</v>
      </c>
      <c r="F13" s="16"/>
      <c r="G13" s="16" t="s">
        <v>30</v>
      </c>
      <c r="H13" s="15" t="s">
        <v>50</v>
      </c>
      <c r="I13" s="18"/>
      <c r="J13" s="16"/>
      <c r="K13" s="41"/>
      <c r="L13" s="41"/>
      <c r="M13" s="41"/>
      <c r="N13" s="41" t="s">
        <v>13</v>
      </c>
      <c r="O13" s="20" t="s">
        <v>84</v>
      </c>
    </row>
    <row r="14" spans="1:15" s="19" customFormat="1" ht="48" x14ac:dyDescent="0.3">
      <c r="A14" s="16">
        <v>10</v>
      </c>
      <c r="B14" s="25" t="s">
        <v>113</v>
      </c>
      <c r="C14" s="17">
        <v>43214</v>
      </c>
      <c r="D14" s="18" t="s">
        <v>28</v>
      </c>
      <c r="E14" s="16">
        <v>15</v>
      </c>
      <c r="F14" s="16"/>
      <c r="G14" s="16" t="s">
        <v>7</v>
      </c>
      <c r="H14" s="15" t="s">
        <v>51</v>
      </c>
      <c r="I14" s="15" t="s">
        <v>73</v>
      </c>
      <c r="J14" s="16"/>
      <c r="K14" s="41" t="s">
        <v>13</v>
      </c>
      <c r="L14" s="41"/>
      <c r="M14" s="41"/>
      <c r="N14" s="41"/>
      <c r="O14" s="20" t="s">
        <v>124</v>
      </c>
    </row>
    <row r="15" spans="1:15" s="19" customFormat="1" ht="24" x14ac:dyDescent="0.3">
      <c r="A15" s="16">
        <v>11</v>
      </c>
      <c r="B15" s="25" t="s">
        <v>113</v>
      </c>
      <c r="C15" s="17">
        <v>43214</v>
      </c>
      <c r="D15" s="18" t="s">
        <v>28</v>
      </c>
      <c r="E15" s="16">
        <v>18</v>
      </c>
      <c r="F15" s="16"/>
      <c r="G15" s="16" t="s">
        <v>30</v>
      </c>
      <c r="H15" s="15" t="s">
        <v>74</v>
      </c>
      <c r="I15" s="18"/>
      <c r="J15" s="16"/>
      <c r="K15" s="41"/>
      <c r="L15" s="41"/>
      <c r="M15" s="41"/>
      <c r="N15" s="41" t="s">
        <v>13</v>
      </c>
      <c r="O15" s="20" t="s">
        <v>85</v>
      </c>
    </row>
    <row r="16" spans="1:15" s="19" customFormat="1" ht="36" x14ac:dyDescent="0.3">
      <c r="A16" s="16">
        <v>12</v>
      </c>
      <c r="B16" s="25" t="s">
        <v>113</v>
      </c>
      <c r="C16" s="17">
        <v>43214</v>
      </c>
      <c r="D16" s="18" t="s">
        <v>28</v>
      </c>
      <c r="E16" s="16">
        <v>19</v>
      </c>
      <c r="F16" s="16"/>
      <c r="G16" s="16" t="s">
        <v>30</v>
      </c>
      <c r="H16" s="15" t="s">
        <v>75</v>
      </c>
      <c r="I16" s="18"/>
      <c r="J16" s="16"/>
      <c r="K16" s="41"/>
      <c r="L16" s="41"/>
      <c r="M16" s="41"/>
      <c r="N16" s="41" t="s">
        <v>13</v>
      </c>
      <c r="O16" s="20" t="s">
        <v>86</v>
      </c>
    </row>
    <row r="17" spans="1:15" s="19" customFormat="1" ht="24" x14ac:dyDescent="0.3">
      <c r="A17" s="16">
        <v>13</v>
      </c>
      <c r="B17" s="25" t="s">
        <v>113</v>
      </c>
      <c r="C17" s="17">
        <v>43214</v>
      </c>
      <c r="D17" s="18" t="s">
        <v>28</v>
      </c>
      <c r="E17" s="16">
        <v>19</v>
      </c>
      <c r="F17" s="16"/>
      <c r="G17" s="16" t="s">
        <v>30</v>
      </c>
      <c r="H17" s="15" t="s">
        <v>76</v>
      </c>
      <c r="I17" s="18"/>
      <c r="J17" s="16"/>
      <c r="K17" s="41"/>
      <c r="L17" s="41"/>
      <c r="M17" s="41"/>
      <c r="N17" s="41" t="s">
        <v>13</v>
      </c>
      <c r="O17" s="20" t="s">
        <v>83</v>
      </c>
    </row>
    <row r="18" spans="1:15" s="19" customFormat="1" ht="48" x14ac:dyDescent="0.3">
      <c r="A18" s="16">
        <v>14</v>
      </c>
      <c r="B18" s="25" t="s">
        <v>113</v>
      </c>
      <c r="C18" s="17">
        <v>43214</v>
      </c>
      <c r="D18" s="18" t="s">
        <v>28</v>
      </c>
      <c r="E18" s="16" t="s">
        <v>26</v>
      </c>
      <c r="F18" s="16"/>
      <c r="G18" s="16" t="s">
        <v>7</v>
      </c>
      <c r="H18" s="15" t="s">
        <v>52</v>
      </c>
      <c r="I18" s="18"/>
      <c r="J18" s="16" t="s">
        <v>13</v>
      </c>
      <c r="K18" s="41"/>
      <c r="L18" s="41"/>
      <c r="M18" s="41"/>
      <c r="N18" s="41" t="s">
        <v>13</v>
      </c>
      <c r="O18" s="20" t="s">
        <v>125</v>
      </c>
    </row>
    <row r="19" spans="1:15" s="19" customFormat="1" ht="24" x14ac:dyDescent="0.3">
      <c r="A19" s="16">
        <v>15</v>
      </c>
      <c r="B19" s="25" t="s">
        <v>113</v>
      </c>
      <c r="C19" s="17">
        <v>43214</v>
      </c>
      <c r="D19" s="18" t="s">
        <v>28</v>
      </c>
      <c r="E19" s="16" t="s">
        <v>26</v>
      </c>
      <c r="F19" s="16"/>
      <c r="G19" s="16" t="s">
        <v>7</v>
      </c>
      <c r="H19" s="15" t="s">
        <v>53</v>
      </c>
      <c r="I19" s="15" t="s">
        <v>31</v>
      </c>
      <c r="J19" s="16"/>
      <c r="K19" s="41"/>
      <c r="L19" s="41"/>
      <c r="M19" s="41" t="s">
        <v>13</v>
      </c>
      <c r="N19" s="41"/>
      <c r="O19" s="20" t="s">
        <v>110</v>
      </c>
    </row>
    <row r="20" spans="1:15" s="19" customFormat="1" ht="36" x14ac:dyDescent="0.3">
      <c r="A20" s="16">
        <v>16</v>
      </c>
      <c r="B20" s="25" t="s">
        <v>113</v>
      </c>
      <c r="C20" s="17">
        <v>43214</v>
      </c>
      <c r="D20" s="18" t="s">
        <v>32</v>
      </c>
      <c r="E20" s="16">
        <v>31</v>
      </c>
      <c r="F20" s="16"/>
      <c r="G20" s="16" t="s">
        <v>7</v>
      </c>
      <c r="H20" s="15" t="s">
        <v>77</v>
      </c>
      <c r="I20" s="18"/>
      <c r="J20" s="16"/>
      <c r="K20" s="41" t="s">
        <v>13</v>
      </c>
      <c r="L20" s="41"/>
      <c r="M20" s="41"/>
      <c r="N20" s="41"/>
      <c r="O20" s="20" t="s">
        <v>126</v>
      </c>
    </row>
    <row r="21" spans="1:15" s="19" customFormat="1" ht="48" x14ac:dyDescent="0.3">
      <c r="A21" s="16">
        <v>17</v>
      </c>
      <c r="B21" s="25" t="s">
        <v>113</v>
      </c>
      <c r="C21" s="17">
        <v>43214</v>
      </c>
      <c r="D21" s="18" t="s">
        <v>32</v>
      </c>
      <c r="E21" s="16">
        <v>32</v>
      </c>
      <c r="F21" s="16"/>
      <c r="G21" s="16" t="s">
        <v>7</v>
      </c>
      <c r="H21" s="15" t="s">
        <v>54</v>
      </c>
      <c r="I21" s="15" t="s">
        <v>55</v>
      </c>
      <c r="J21" s="16"/>
      <c r="K21" s="41"/>
      <c r="L21" s="41"/>
      <c r="M21" s="41"/>
      <c r="N21" s="41" t="s">
        <v>13</v>
      </c>
      <c r="O21" s="20" t="s">
        <v>89</v>
      </c>
    </row>
    <row r="22" spans="1:15" s="19" customFormat="1" ht="60" x14ac:dyDescent="0.3">
      <c r="A22" s="16">
        <v>18</v>
      </c>
      <c r="B22" s="25" t="s">
        <v>113</v>
      </c>
      <c r="C22" s="17">
        <v>43214</v>
      </c>
      <c r="D22" s="18" t="s">
        <v>32</v>
      </c>
      <c r="E22" s="16">
        <v>34</v>
      </c>
      <c r="F22" s="16"/>
      <c r="G22" s="16" t="s">
        <v>30</v>
      </c>
      <c r="H22" s="15" t="s">
        <v>56</v>
      </c>
      <c r="I22" s="18"/>
      <c r="J22" s="16" t="s">
        <v>13</v>
      </c>
      <c r="K22" s="41"/>
      <c r="L22" s="41"/>
      <c r="M22" s="41" t="s">
        <v>13</v>
      </c>
      <c r="N22" s="41"/>
      <c r="O22" s="20" t="s">
        <v>87</v>
      </c>
    </row>
    <row r="23" spans="1:15" s="19" customFormat="1" x14ac:dyDescent="0.3">
      <c r="A23" s="16">
        <v>19</v>
      </c>
      <c r="B23" s="25" t="s">
        <v>113</v>
      </c>
      <c r="C23" s="17">
        <v>43214</v>
      </c>
      <c r="D23" s="18" t="s">
        <v>32</v>
      </c>
      <c r="E23" s="16">
        <v>35</v>
      </c>
      <c r="F23" s="16"/>
      <c r="G23" s="16" t="s">
        <v>7</v>
      </c>
      <c r="H23" s="15" t="s">
        <v>78</v>
      </c>
      <c r="I23" s="18"/>
      <c r="J23" s="16"/>
      <c r="K23" s="41"/>
      <c r="L23" s="41"/>
      <c r="M23" s="41"/>
      <c r="N23" s="41" t="s">
        <v>13</v>
      </c>
      <c r="O23" s="20" t="s">
        <v>88</v>
      </c>
    </row>
    <row r="24" spans="1:15" s="19" customFormat="1" ht="36" x14ac:dyDescent="0.3">
      <c r="A24" s="16">
        <v>20</v>
      </c>
      <c r="B24" s="25" t="s">
        <v>113</v>
      </c>
      <c r="C24" s="17">
        <v>43214</v>
      </c>
      <c r="D24" s="18" t="s">
        <v>32</v>
      </c>
      <c r="E24" s="16">
        <v>38</v>
      </c>
      <c r="F24" s="16"/>
      <c r="G24" s="16" t="s">
        <v>7</v>
      </c>
      <c r="H24" s="15" t="s">
        <v>57</v>
      </c>
      <c r="I24" s="18"/>
      <c r="J24" s="16"/>
      <c r="K24" s="41"/>
      <c r="L24" s="41"/>
      <c r="M24" s="41"/>
      <c r="N24" s="41" t="s">
        <v>13</v>
      </c>
      <c r="O24" s="20" t="s">
        <v>89</v>
      </c>
    </row>
    <row r="25" spans="1:15" s="39" customFormat="1" ht="24" x14ac:dyDescent="0.3">
      <c r="A25" s="16">
        <v>21</v>
      </c>
      <c r="B25" s="25" t="s">
        <v>113</v>
      </c>
      <c r="C25" s="36">
        <v>43214</v>
      </c>
      <c r="D25" s="37" t="s">
        <v>33</v>
      </c>
      <c r="E25" s="24">
        <v>52</v>
      </c>
      <c r="F25" s="24" t="s">
        <v>34</v>
      </c>
      <c r="G25" s="24" t="s">
        <v>7</v>
      </c>
      <c r="H25" s="38" t="s">
        <v>35</v>
      </c>
      <c r="I25" s="37" t="s">
        <v>90</v>
      </c>
      <c r="J25" s="24"/>
      <c r="K25" s="41"/>
      <c r="L25" s="41"/>
      <c r="M25" s="41" t="s">
        <v>13</v>
      </c>
      <c r="N25" s="41"/>
      <c r="O25" s="20" t="s">
        <v>90</v>
      </c>
    </row>
    <row r="26" spans="1:15" s="19" customFormat="1" ht="36" x14ac:dyDescent="0.3">
      <c r="A26" s="16">
        <v>22</v>
      </c>
      <c r="B26" s="25" t="s">
        <v>113</v>
      </c>
      <c r="C26" s="17">
        <v>43214</v>
      </c>
      <c r="D26" s="18" t="s">
        <v>32</v>
      </c>
      <c r="E26" s="16">
        <v>37</v>
      </c>
      <c r="F26" s="16"/>
      <c r="G26" s="16" t="s">
        <v>7</v>
      </c>
      <c r="H26" s="15" t="s">
        <v>79</v>
      </c>
      <c r="I26" s="18"/>
      <c r="J26" s="16"/>
      <c r="K26" s="41" t="s">
        <v>13</v>
      </c>
      <c r="L26" s="41"/>
      <c r="M26" s="41"/>
      <c r="N26" s="41"/>
      <c r="O26" s="20" t="s">
        <v>127</v>
      </c>
    </row>
    <row r="27" spans="1:15" s="19" customFormat="1" x14ac:dyDescent="0.3">
      <c r="A27" s="16">
        <v>23</v>
      </c>
      <c r="B27" s="25" t="s">
        <v>113</v>
      </c>
      <c r="C27" s="17">
        <v>43214</v>
      </c>
      <c r="D27" s="18" t="s">
        <v>33</v>
      </c>
      <c r="E27" s="16">
        <v>52</v>
      </c>
      <c r="F27" s="16" t="s">
        <v>34</v>
      </c>
      <c r="G27" s="16" t="s">
        <v>7</v>
      </c>
      <c r="H27" s="15" t="s">
        <v>35</v>
      </c>
      <c r="I27" s="18" t="s">
        <v>90</v>
      </c>
      <c r="J27" s="16"/>
      <c r="K27" s="41"/>
      <c r="L27" s="41"/>
      <c r="M27" s="41" t="s">
        <v>13</v>
      </c>
      <c r="N27" s="41"/>
      <c r="O27" s="20"/>
    </row>
    <row r="28" spans="1:15" s="19" customFormat="1" ht="36" x14ac:dyDescent="0.3">
      <c r="A28" s="16">
        <v>24</v>
      </c>
      <c r="B28" s="25" t="s">
        <v>113</v>
      </c>
      <c r="C28" s="17">
        <v>43214</v>
      </c>
      <c r="D28" s="18" t="s">
        <v>33</v>
      </c>
      <c r="E28" s="16">
        <v>52</v>
      </c>
      <c r="F28" s="16" t="s">
        <v>36</v>
      </c>
      <c r="G28" s="16" t="s">
        <v>30</v>
      </c>
      <c r="H28" s="15" t="s">
        <v>58</v>
      </c>
      <c r="I28" s="15" t="s">
        <v>37</v>
      </c>
      <c r="J28" s="16"/>
      <c r="K28" s="41" t="s">
        <v>13</v>
      </c>
      <c r="L28" s="41"/>
      <c r="M28" s="41"/>
      <c r="N28" s="41"/>
      <c r="O28" s="20" t="s">
        <v>128</v>
      </c>
    </row>
    <row r="29" spans="1:15" s="19" customFormat="1" ht="48" x14ac:dyDescent="0.3">
      <c r="A29" s="16">
        <v>25</v>
      </c>
      <c r="B29" s="25" t="s">
        <v>113</v>
      </c>
      <c r="C29" s="17">
        <v>43214</v>
      </c>
      <c r="D29" s="18" t="s">
        <v>40</v>
      </c>
      <c r="E29" s="16">
        <v>62</v>
      </c>
      <c r="F29" s="16" t="s">
        <v>34</v>
      </c>
      <c r="G29" s="16" t="s">
        <v>7</v>
      </c>
      <c r="H29" s="15" t="s">
        <v>59</v>
      </c>
      <c r="I29" s="15" t="s">
        <v>38</v>
      </c>
      <c r="J29" s="16"/>
      <c r="K29" s="41"/>
      <c r="L29" s="41"/>
      <c r="M29" s="41"/>
      <c r="N29" s="41" t="s">
        <v>13</v>
      </c>
      <c r="O29" s="20" t="s">
        <v>129</v>
      </c>
    </row>
    <row r="30" spans="1:15" s="39" customFormat="1" ht="36" x14ac:dyDescent="0.3">
      <c r="A30" s="16">
        <v>26</v>
      </c>
      <c r="B30" s="25" t="s">
        <v>113</v>
      </c>
      <c r="C30" s="36">
        <v>43214</v>
      </c>
      <c r="D30" s="37" t="s">
        <v>41</v>
      </c>
      <c r="E30" s="24">
        <v>67</v>
      </c>
      <c r="F30" s="24"/>
      <c r="G30" s="24" t="s">
        <v>7</v>
      </c>
      <c r="H30" s="38" t="s">
        <v>61</v>
      </c>
      <c r="I30" s="37"/>
      <c r="J30" s="24"/>
      <c r="K30" s="41" t="s">
        <v>13</v>
      </c>
      <c r="L30" s="41"/>
      <c r="M30" s="41"/>
      <c r="N30" s="41"/>
      <c r="O30" s="20" t="s">
        <v>130</v>
      </c>
    </row>
    <row r="31" spans="1:15" s="19" customFormat="1" ht="60" x14ac:dyDescent="0.3">
      <c r="A31" s="16">
        <v>27</v>
      </c>
      <c r="B31" s="25" t="s">
        <v>113</v>
      </c>
      <c r="C31" s="17">
        <v>43214</v>
      </c>
      <c r="D31" s="18" t="s">
        <v>40</v>
      </c>
      <c r="E31" s="16">
        <v>62</v>
      </c>
      <c r="F31" s="16" t="s">
        <v>39</v>
      </c>
      <c r="G31" s="16" t="s">
        <v>7</v>
      </c>
      <c r="H31" s="15" t="s">
        <v>60</v>
      </c>
      <c r="I31" s="15"/>
      <c r="J31" s="16" t="s">
        <v>13</v>
      </c>
      <c r="K31" s="41" t="s">
        <v>13</v>
      </c>
      <c r="L31" s="41"/>
      <c r="M31" s="41"/>
      <c r="N31" s="41"/>
      <c r="O31" s="20" t="s">
        <v>131</v>
      </c>
    </row>
    <row r="32" spans="1:15" s="19" customFormat="1" ht="24" x14ac:dyDescent="0.3">
      <c r="A32" s="16">
        <v>28</v>
      </c>
      <c r="B32" s="25" t="s">
        <v>113</v>
      </c>
      <c r="C32" s="17">
        <v>43214</v>
      </c>
      <c r="D32" s="18" t="s">
        <v>41</v>
      </c>
      <c r="E32" s="16">
        <v>68</v>
      </c>
      <c r="F32" s="16">
        <v>13</v>
      </c>
      <c r="G32" s="16" t="s">
        <v>7</v>
      </c>
      <c r="H32" s="15" t="s">
        <v>62</v>
      </c>
      <c r="I32" s="15"/>
      <c r="J32" s="16"/>
      <c r="K32" s="41"/>
      <c r="L32" s="41"/>
      <c r="M32" s="41"/>
      <c r="N32" s="41" t="s">
        <v>13</v>
      </c>
      <c r="O32" s="20" t="s">
        <v>132</v>
      </c>
    </row>
    <row r="33" spans="1:15" s="19" customFormat="1" ht="48" x14ac:dyDescent="0.3">
      <c r="A33" s="16">
        <v>29</v>
      </c>
      <c r="B33" s="25" t="s">
        <v>113</v>
      </c>
      <c r="C33" s="17">
        <v>43214</v>
      </c>
      <c r="D33" s="18" t="s">
        <v>41</v>
      </c>
      <c r="E33" s="16">
        <v>68</v>
      </c>
      <c r="F33" s="16">
        <v>13</v>
      </c>
      <c r="G33" s="16" t="s">
        <v>7</v>
      </c>
      <c r="H33" s="15" t="s">
        <v>63</v>
      </c>
      <c r="I33" s="18"/>
      <c r="J33" s="16"/>
      <c r="K33" s="41"/>
      <c r="L33" s="41"/>
      <c r="M33" s="41"/>
      <c r="N33" s="41" t="s">
        <v>13</v>
      </c>
      <c r="O33" s="20" t="s">
        <v>91</v>
      </c>
    </row>
    <row r="34" spans="1:15" s="19" customFormat="1" ht="36" x14ac:dyDescent="0.3">
      <c r="A34" s="16">
        <v>30</v>
      </c>
      <c r="B34" s="25" t="s">
        <v>113</v>
      </c>
      <c r="C34" s="17">
        <v>43214</v>
      </c>
      <c r="D34" s="18" t="s">
        <v>41</v>
      </c>
      <c r="E34" s="16">
        <v>68</v>
      </c>
      <c r="F34" s="16">
        <v>13</v>
      </c>
      <c r="G34" s="16" t="s">
        <v>7</v>
      </c>
      <c r="H34" s="15" t="s">
        <v>64</v>
      </c>
      <c r="I34" s="18"/>
      <c r="J34" s="16"/>
      <c r="K34" s="41" t="s">
        <v>13</v>
      </c>
      <c r="L34" s="41"/>
      <c r="M34" s="41"/>
      <c r="N34" s="41"/>
      <c r="O34" s="20" t="s">
        <v>133</v>
      </c>
    </row>
    <row r="35" spans="1:15" s="19" customFormat="1" ht="24" x14ac:dyDescent="0.3">
      <c r="A35" s="16">
        <v>31</v>
      </c>
      <c r="B35" s="25" t="s">
        <v>113</v>
      </c>
      <c r="C35" s="17">
        <v>43214</v>
      </c>
      <c r="D35" s="18" t="s">
        <v>42</v>
      </c>
      <c r="E35" s="16">
        <v>73</v>
      </c>
      <c r="F35" s="16" t="s">
        <v>43</v>
      </c>
      <c r="G35" s="16" t="s">
        <v>8</v>
      </c>
      <c r="H35" s="15" t="s">
        <v>65</v>
      </c>
      <c r="I35" s="18"/>
      <c r="J35" s="16"/>
      <c r="K35" s="41"/>
      <c r="L35" s="41"/>
      <c r="M35" s="41"/>
      <c r="N35" s="41" t="s">
        <v>13</v>
      </c>
      <c r="O35" s="20" t="s">
        <v>92</v>
      </c>
    </row>
    <row r="36" spans="1:15" s="19" customFormat="1" ht="48" x14ac:dyDescent="0.3">
      <c r="A36" s="16">
        <v>32</v>
      </c>
      <c r="B36" s="25" t="s">
        <v>113</v>
      </c>
      <c r="C36" s="17">
        <v>43214</v>
      </c>
      <c r="D36" s="18" t="s">
        <v>42</v>
      </c>
      <c r="E36" s="16">
        <v>73</v>
      </c>
      <c r="F36" s="16"/>
      <c r="G36" s="16" t="s">
        <v>7</v>
      </c>
      <c r="H36" s="15" t="s">
        <v>66</v>
      </c>
      <c r="I36" s="18"/>
      <c r="J36" s="16"/>
      <c r="K36" s="41"/>
      <c r="L36" s="41"/>
      <c r="M36" s="41"/>
      <c r="N36" s="41" t="s">
        <v>13</v>
      </c>
      <c r="O36" s="20" t="s">
        <v>134</v>
      </c>
    </row>
    <row r="37" spans="1:15" s="19" customFormat="1" ht="36" x14ac:dyDescent="0.3">
      <c r="A37" s="16">
        <v>33</v>
      </c>
      <c r="B37" s="25" t="s">
        <v>113</v>
      </c>
      <c r="C37" s="17">
        <v>43214</v>
      </c>
      <c r="D37" s="18" t="s">
        <v>42</v>
      </c>
      <c r="E37" s="16">
        <v>74</v>
      </c>
      <c r="F37" s="16"/>
      <c r="G37" s="16" t="s">
        <v>7</v>
      </c>
      <c r="H37" s="15" t="s">
        <v>67</v>
      </c>
      <c r="I37" s="18"/>
      <c r="J37" s="16"/>
      <c r="K37" s="41"/>
      <c r="L37" s="41"/>
      <c r="M37" s="41"/>
      <c r="N37" s="41" t="s">
        <v>13</v>
      </c>
      <c r="O37" s="20" t="s">
        <v>135</v>
      </c>
    </row>
    <row r="38" spans="1:15" s="19" customFormat="1" ht="24" x14ac:dyDescent="0.3">
      <c r="A38" s="16">
        <v>34</v>
      </c>
      <c r="B38" s="25" t="s">
        <v>113</v>
      </c>
      <c r="C38" s="17">
        <v>43214</v>
      </c>
      <c r="D38" s="18" t="s">
        <v>44</v>
      </c>
      <c r="E38" s="16">
        <v>80</v>
      </c>
      <c r="F38" s="16"/>
      <c r="G38" s="16" t="s">
        <v>7</v>
      </c>
      <c r="H38" s="15" t="s">
        <v>68</v>
      </c>
      <c r="I38" s="15" t="s">
        <v>45</v>
      </c>
      <c r="J38" s="16"/>
      <c r="K38" s="41"/>
      <c r="L38" s="41"/>
      <c r="M38" s="41"/>
      <c r="N38" s="41" t="s">
        <v>13</v>
      </c>
      <c r="O38" s="20" t="s">
        <v>93</v>
      </c>
    </row>
    <row r="39" spans="1:15" s="19" customFormat="1" ht="36" x14ac:dyDescent="0.3">
      <c r="A39" s="16">
        <v>35</v>
      </c>
      <c r="B39" s="25" t="s">
        <v>113</v>
      </c>
      <c r="C39" s="17">
        <v>43214</v>
      </c>
      <c r="D39" s="18" t="s">
        <v>44</v>
      </c>
      <c r="E39" s="16">
        <v>80</v>
      </c>
      <c r="F39" s="16"/>
      <c r="G39" s="16" t="s">
        <v>7</v>
      </c>
      <c r="H39" s="15" t="s">
        <v>69</v>
      </c>
      <c r="I39" s="18"/>
      <c r="J39" s="16"/>
      <c r="K39" s="41"/>
      <c r="L39" s="41"/>
      <c r="M39" s="41"/>
      <c r="N39" s="41" t="s">
        <v>13</v>
      </c>
      <c r="O39" s="20" t="s">
        <v>132</v>
      </c>
    </row>
    <row r="40" spans="1:15" s="19" customFormat="1" ht="24" x14ac:dyDescent="0.3">
      <c r="A40" s="16">
        <v>36</v>
      </c>
      <c r="B40" s="25" t="s">
        <v>113</v>
      </c>
      <c r="C40" s="17">
        <v>43214</v>
      </c>
      <c r="D40" s="18" t="s">
        <v>44</v>
      </c>
      <c r="E40" s="16">
        <v>81</v>
      </c>
      <c r="F40" s="16"/>
      <c r="G40" s="16" t="s">
        <v>30</v>
      </c>
      <c r="H40" s="15" t="s">
        <v>70</v>
      </c>
      <c r="I40" s="18"/>
      <c r="J40" s="16"/>
      <c r="K40" s="41"/>
      <c r="L40" s="41"/>
      <c r="M40" s="41"/>
      <c r="N40" s="41" t="s">
        <v>13</v>
      </c>
      <c r="O40" s="20" t="s">
        <v>94</v>
      </c>
    </row>
    <row r="41" spans="1:15" s="19" customFormat="1" ht="24" x14ac:dyDescent="0.3">
      <c r="A41" s="16">
        <v>37</v>
      </c>
      <c r="B41" s="25" t="s">
        <v>113</v>
      </c>
      <c r="C41" s="17">
        <v>43214</v>
      </c>
      <c r="D41" s="18" t="s">
        <v>44</v>
      </c>
      <c r="E41" s="16">
        <v>81</v>
      </c>
      <c r="F41" s="16"/>
      <c r="G41" s="16" t="s">
        <v>7</v>
      </c>
      <c r="H41" s="15" t="s">
        <v>71</v>
      </c>
      <c r="I41" s="15" t="s">
        <v>46</v>
      </c>
      <c r="J41" s="16"/>
      <c r="K41" s="41"/>
      <c r="L41" s="41"/>
      <c r="M41" s="41"/>
      <c r="N41" s="41" t="s">
        <v>13</v>
      </c>
      <c r="O41" s="20" t="s">
        <v>94</v>
      </c>
    </row>
    <row r="42" spans="1:15" ht="109.2" x14ac:dyDescent="0.3">
      <c r="A42" s="16">
        <v>38</v>
      </c>
      <c r="B42" s="25" t="s">
        <v>138</v>
      </c>
      <c r="C42" t="s">
        <v>95</v>
      </c>
      <c r="D42" s="18" t="s">
        <v>28</v>
      </c>
      <c r="E42">
        <v>8</v>
      </c>
      <c r="F42"/>
      <c r="G42" s="16" t="s">
        <v>7</v>
      </c>
      <c r="H42" s="21" t="s">
        <v>96</v>
      </c>
      <c r="I42" s="21" t="s">
        <v>97</v>
      </c>
      <c r="J42"/>
      <c r="K42" s="41"/>
      <c r="L42" s="41"/>
      <c r="M42" s="41"/>
      <c r="N42" s="41" t="s">
        <v>13</v>
      </c>
      <c r="O42" s="20" t="s">
        <v>108</v>
      </c>
    </row>
    <row r="43" spans="1:15" ht="46.8" x14ac:dyDescent="0.3">
      <c r="A43" s="16">
        <v>39</v>
      </c>
      <c r="B43" s="25" t="s">
        <v>138</v>
      </c>
      <c r="C43"/>
      <c r="D43" s="18" t="s">
        <v>41</v>
      </c>
      <c r="E43">
        <v>71</v>
      </c>
      <c r="F43"/>
      <c r="G43" s="16" t="s">
        <v>30</v>
      </c>
      <c r="H43"/>
      <c r="I43" s="21" t="s">
        <v>98</v>
      </c>
      <c r="J43"/>
      <c r="K43" s="41"/>
      <c r="L43" s="41" t="s">
        <v>13</v>
      </c>
      <c r="M43" s="41"/>
      <c r="N43" s="41"/>
      <c r="O43" s="20" t="s">
        <v>109</v>
      </c>
    </row>
    <row r="44" spans="1:15" ht="148.80000000000001" x14ac:dyDescent="0.3">
      <c r="A44" s="16">
        <v>40</v>
      </c>
      <c r="B44" s="25" t="s">
        <v>138</v>
      </c>
      <c r="C44" s="1" t="s">
        <v>99</v>
      </c>
      <c r="D44" s="33" t="s">
        <v>20</v>
      </c>
      <c r="E44">
        <v>2</v>
      </c>
      <c r="F44">
        <v>8</v>
      </c>
      <c r="G44" s="16" t="s">
        <v>7</v>
      </c>
      <c r="H44" s="21" t="s">
        <v>100</v>
      </c>
      <c r="I44" s="21" t="s">
        <v>101</v>
      </c>
      <c r="J44"/>
      <c r="K44" s="41" t="s">
        <v>13</v>
      </c>
      <c r="L44" s="41"/>
      <c r="M44" s="41"/>
      <c r="N44" s="41"/>
      <c r="O44" s="20" t="s">
        <v>111</v>
      </c>
    </row>
    <row r="45" spans="1:15" ht="112.8" x14ac:dyDescent="0.3">
      <c r="A45" s="16">
        <v>41</v>
      </c>
      <c r="B45" s="25" t="s">
        <v>138</v>
      </c>
      <c r="C45" s="1" t="s">
        <v>99</v>
      </c>
      <c r="D45" s="18" t="s">
        <v>40</v>
      </c>
      <c r="E45">
        <v>62</v>
      </c>
      <c r="F45" t="s">
        <v>102</v>
      </c>
      <c r="G45" s="16" t="s">
        <v>7</v>
      </c>
      <c r="H45" s="21" t="s">
        <v>103</v>
      </c>
      <c r="I45" s="21" t="s">
        <v>104</v>
      </c>
      <c r="J45"/>
      <c r="K45" s="41"/>
      <c r="L45" s="41" t="s">
        <v>13</v>
      </c>
      <c r="M45" s="41"/>
      <c r="N45" s="41"/>
      <c r="O45" s="20" t="s">
        <v>112</v>
      </c>
    </row>
    <row r="46" spans="1:15" ht="62.4" x14ac:dyDescent="0.3">
      <c r="A46" s="16">
        <v>42</v>
      </c>
      <c r="B46" s="25" t="s">
        <v>138</v>
      </c>
      <c r="C46" s="1" t="s">
        <v>99</v>
      </c>
      <c r="D46" s="37" t="s">
        <v>41</v>
      </c>
      <c r="E46">
        <v>68</v>
      </c>
      <c r="F46"/>
      <c r="G46" s="16" t="s">
        <v>105</v>
      </c>
      <c r="H46" s="21" t="s">
        <v>106</v>
      </c>
      <c r="I46" s="21" t="s">
        <v>107</v>
      </c>
      <c r="J46"/>
      <c r="K46" s="41"/>
      <c r="L46" s="41" t="s">
        <v>13</v>
      </c>
      <c r="M46" s="41"/>
      <c r="N46" s="41"/>
      <c r="O46"/>
    </row>
    <row r="47" spans="1:15" ht="15.6" x14ac:dyDescent="0.3">
      <c r="B47" s="24"/>
      <c r="C47" s="1"/>
      <c r="D47" s="18"/>
      <c r="E47"/>
      <c r="F47"/>
      <c r="G47" s="16"/>
      <c r="H47" s="21"/>
      <c r="I47" s="21"/>
      <c r="J47"/>
      <c r="K47" s="5">
        <f>COUNTIF(K5:K46,"x")</f>
        <v>8</v>
      </c>
      <c r="L47" s="5">
        <f>COUNTIF(L5:L46,"x")</f>
        <v>4</v>
      </c>
      <c r="M47" s="5">
        <f>COUNTIF(M5:M46,"x")</f>
        <v>6</v>
      </c>
      <c r="N47" s="5">
        <f>COUNTIF(N5:N46,"x")</f>
        <v>24</v>
      </c>
      <c r="O47" s="22"/>
    </row>
    <row r="48" spans="1:15" ht="15.6" x14ac:dyDescent="0.3">
      <c r="B48" s="24"/>
      <c r="C48" s="1"/>
      <c r="D48" s="18"/>
      <c r="E48"/>
      <c r="F48"/>
      <c r="G48" s="16"/>
      <c r="H48" s="21"/>
      <c r="I48" s="21"/>
      <c r="J48"/>
      <c r="N48" s="5">
        <f>SUM(K47:N47)</f>
        <v>42</v>
      </c>
      <c r="O48" s="23"/>
    </row>
    <row r="49" spans="1:15" ht="15.6" x14ac:dyDescent="0.3">
      <c r="B49" s="24"/>
      <c r="C49" s="1"/>
      <c r="D49" s="18"/>
      <c r="E49"/>
      <c r="F49"/>
      <c r="G49" s="16"/>
      <c r="H49" s="21"/>
      <c r="I49" s="21"/>
      <c r="J49"/>
      <c r="O49"/>
    </row>
    <row r="50" spans="1:15" x14ac:dyDescent="0.3">
      <c r="A50" s="5"/>
      <c r="B50" s="5"/>
      <c r="D50" s="9"/>
      <c r="E50" s="9"/>
      <c r="F50" s="9"/>
      <c r="G50"/>
      <c r="H50"/>
      <c r="I50"/>
      <c r="J50"/>
      <c r="K50" s="5">
        <f>43-COUNTBLANK(K5:K46)</f>
        <v>9</v>
      </c>
      <c r="L50" s="5">
        <f>43-COUNTBLANK(L5:L46)</f>
        <v>5</v>
      </c>
      <c r="M50" s="5">
        <f>43-COUNTBLANK(M5:M46)</f>
        <v>7</v>
      </c>
      <c r="N50" s="5">
        <f>43-COUNTBLANK(N5:N46)</f>
        <v>25</v>
      </c>
      <c r="O50"/>
    </row>
    <row r="51" spans="1:15" x14ac:dyDescent="0.3">
      <c r="A51" s="5"/>
      <c r="B51" s="5"/>
      <c r="D51" s="9"/>
      <c r="E51" s="9"/>
      <c r="F51" s="9"/>
      <c r="G51"/>
      <c r="H51"/>
      <c r="I51"/>
      <c r="J51"/>
      <c r="N51" s="5">
        <f>SUM(K50:N50)</f>
        <v>46</v>
      </c>
      <c r="O51"/>
    </row>
    <row r="52" spans="1:15" x14ac:dyDescent="0.3">
      <c r="A52" s="5"/>
      <c r="B52" s="5"/>
      <c r="D52" s="9"/>
      <c r="E52" s="9"/>
      <c r="F52" s="9"/>
      <c r="G52"/>
      <c r="H52"/>
      <c r="I52"/>
      <c r="J52"/>
      <c r="O52"/>
    </row>
    <row r="53" spans="1:15" x14ac:dyDescent="0.3">
      <c r="A53" s="5"/>
      <c r="B53" s="5"/>
      <c r="D53" s="9"/>
      <c r="E53" s="9"/>
      <c r="F53" s="9"/>
      <c r="G53"/>
      <c r="H53"/>
      <c r="I53"/>
      <c r="J53"/>
      <c r="O53"/>
    </row>
    <row r="54" spans="1:15" x14ac:dyDescent="0.3">
      <c r="A54" s="5"/>
      <c r="B54" s="25" t="s">
        <v>114</v>
      </c>
      <c r="C54" s="26"/>
      <c r="D54" s="9"/>
      <c r="E54" s="9"/>
      <c r="F54" s="9"/>
      <c r="G54"/>
      <c r="H54"/>
      <c r="I54"/>
      <c r="J54"/>
      <c r="O54"/>
    </row>
    <row r="55" spans="1:15" x14ac:dyDescent="0.3">
      <c r="A55" s="5"/>
      <c r="B55" s="25" t="s">
        <v>113</v>
      </c>
      <c r="C55" s="26">
        <f>COUNTIF(B$5:B$49,B55)</f>
        <v>37</v>
      </c>
      <c r="D55" s="9"/>
      <c r="E55" s="9"/>
      <c r="F55" s="9"/>
      <c r="G55"/>
      <c r="H55"/>
      <c r="I55"/>
      <c r="J55"/>
      <c r="O55"/>
    </row>
    <row r="56" spans="1:15" x14ac:dyDescent="0.3">
      <c r="A56" s="5"/>
      <c r="B56" s="25" t="s">
        <v>138</v>
      </c>
      <c r="C56" s="26">
        <f>COUNTIF(B$5:B$49,B56)</f>
        <v>5</v>
      </c>
      <c r="D56" s="9"/>
      <c r="E56" s="9"/>
      <c r="F56" s="9"/>
      <c r="G56"/>
      <c r="H56"/>
      <c r="I56"/>
      <c r="J56"/>
      <c r="O56"/>
    </row>
    <row r="57" spans="1:15" x14ac:dyDescent="0.3">
      <c r="A57" s="5"/>
      <c r="B57" s="5"/>
      <c r="D57" s="9"/>
      <c r="E57" s="9"/>
      <c r="F57" s="9"/>
      <c r="G57"/>
      <c r="H57"/>
      <c r="I57"/>
      <c r="J57"/>
      <c r="O57"/>
    </row>
    <row r="58" spans="1:15" x14ac:dyDescent="0.3">
      <c r="A58" s="5"/>
      <c r="B58" s="5"/>
      <c r="D58" s="9"/>
      <c r="E58" s="9"/>
      <c r="F58" s="9"/>
      <c r="G58"/>
      <c r="H58"/>
      <c r="I58"/>
      <c r="J58"/>
      <c r="O58"/>
    </row>
    <row r="59" spans="1:15" x14ac:dyDescent="0.3">
      <c r="A59" s="5"/>
      <c r="B59" s="5"/>
      <c r="D59" s="9"/>
      <c r="E59" s="9"/>
      <c r="F59" s="9"/>
      <c r="G59"/>
      <c r="H59"/>
      <c r="I59"/>
      <c r="J59"/>
      <c r="O59"/>
    </row>
    <row r="60" spans="1:15" x14ac:dyDescent="0.3">
      <c r="A60" s="5"/>
      <c r="B60" s="5"/>
      <c r="D60" s="9"/>
      <c r="E60" s="9"/>
      <c r="F60" s="9"/>
      <c r="G60"/>
      <c r="H60"/>
      <c r="I60"/>
      <c r="J60"/>
      <c r="O60"/>
    </row>
    <row r="61" spans="1:15" ht="36" x14ac:dyDescent="0.3">
      <c r="A61" s="5"/>
      <c r="C61" s="29" t="s">
        <v>1</v>
      </c>
      <c r="D61" s="27" t="s">
        <v>115</v>
      </c>
      <c r="E61" s="27" t="s">
        <v>113</v>
      </c>
      <c r="F61" s="27" t="s">
        <v>138</v>
      </c>
      <c r="G61" s="27" t="s">
        <v>116</v>
      </c>
      <c r="H61" s="27" t="s">
        <v>118</v>
      </c>
      <c r="I61" s="27" t="s">
        <v>137</v>
      </c>
      <c r="J61" s="27" t="s">
        <v>117</v>
      </c>
      <c r="O61"/>
    </row>
    <row r="62" spans="1:15" x14ac:dyDescent="0.3">
      <c r="A62" s="5"/>
      <c r="C62" s="29" t="s">
        <v>5</v>
      </c>
      <c r="D62" s="9">
        <f t="shared" ref="D62:D70" si="0">COUNTIF($D$5:$D$49,$C62)</f>
        <v>3</v>
      </c>
      <c r="E62" s="9">
        <f t="shared" ref="E62:E70" si="1">COUNTIFS($D$5:$D$49,$C62,$B$5:$B$49,"Presencial")</f>
        <v>3</v>
      </c>
      <c r="F62" s="9">
        <f>D62-E62</f>
        <v>0</v>
      </c>
      <c r="G62" s="9">
        <f t="shared" ref="G62:G70" si="2">COUNTIFS($D$5:$D$49,$C62,K$5:K$49,"x")</f>
        <v>0</v>
      </c>
      <c r="H62" s="9">
        <f t="shared" ref="H62:H70" si="3">COUNTIFS($D$5:$D$49,$C62,L$5:L$49,"x")</f>
        <v>1</v>
      </c>
      <c r="I62" s="9">
        <f t="shared" ref="I62:I70" si="4">COUNTIFS($D$5:$D$49,$C62,M$5:M$49,"x")</f>
        <v>1</v>
      </c>
      <c r="J62" s="9">
        <f t="shared" ref="J62:J70" si="5">COUNTIFS($D$5:$D$49,$C62,N$5:N$49,"x")</f>
        <v>1</v>
      </c>
      <c r="O62"/>
    </row>
    <row r="63" spans="1:15" x14ac:dyDescent="0.3">
      <c r="A63" s="5"/>
      <c r="C63" s="29" t="s">
        <v>20</v>
      </c>
      <c r="D63" s="9">
        <f t="shared" si="0"/>
        <v>5</v>
      </c>
      <c r="E63" s="9">
        <f t="shared" si="1"/>
        <v>4</v>
      </c>
      <c r="F63" s="9">
        <f t="shared" ref="F63:F70" si="6">D63-E63</f>
        <v>1</v>
      </c>
      <c r="G63" s="9">
        <f t="shared" si="2"/>
        <v>1</v>
      </c>
      <c r="H63" s="9">
        <f t="shared" si="3"/>
        <v>0</v>
      </c>
      <c r="I63" s="9">
        <f t="shared" si="4"/>
        <v>1</v>
      </c>
      <c r="J63" s="9">
        <f t="shared" si="5"/>
        <v>3</v>
      </c>
      <c r="O63"/>
    </row>
    <row r="64" spans="1:15" x14ac:dyDescent="0.3">
      <c r="C64" s="29" t="s">
        <v>28</v>
      </c>
      <c r="D64" s="9">
        <f t="shared" si="0"/>
        <v>9</v>
      </c>
      <c r="E64" s="9">
        <f t="shared" si="1"/>
        <v>8</v>
      </c>
      <c r="F64" s="9">
        <f t="shared" si="6"/>
        <v>1</v>
      </c>
      <c r="G64" s="9">
        <f t="shared" si="2"/>
        <v>1</v>
      </c>
      <c r="H64" s="9">
        <f t="shared" si="3"/>
        <v>0</v>
      </c>
      <c r="I64" s="9">
        <f t="shared" si="4"/>
        <v>1</v>
      </c>
      <c r="J64" s="9">
        <f t="shared" si="5"/>
        <v>7</v>
      </c>
    </row>
    <row r="65" spans="3:10" x14ac:dyDescent="0.3">
      <c r="C65" s="29" t="s">
        <v>32</v>
      </c>
      <c r="D65" s="9">
        <f t="shared" si="0"/>
        <v>6</v>
      </c>
      <c r="E65" s="9">
        <f t="shared" si="1"/>
        <v>6</v>
      </c>
      <c r="F65" s="9">
        <f t="shared" si="6"/>
        <v>0</v>
      </c>
      <c r="G65" s="9">
        <f t="shared" si="2"/>
        <v>2</v>
      </c>
      <c r="H65" s="9">
        <f t="shared" si="3"/>
        <v>0</v>
      </c>
      <c r="I65" s="9">
        <f t="shared" si="4"/>
        <v>1</v>
      </c>
      <c r="J65" s="9">
        <f t="shared" si="5"/>
        <v>3</v>
      </c>
    </row>
    <row r="66" spans="3:10" x14ac:dyDescent="0.3">
      <c r="C66" s="29" t="s">
        <v>33</v>
      </c>
      <c r="D66" s="9">
        <f t="shared" si="0"/>
        <v>3</v>
      </c>
      <c r="E66" s="9">
        <f t="shared" si="1"/>
        <v>3</v>
      </c>
      <c r="F66" s="9">
        <f t="shared" si="6"/>
        <v>0</v>
      </c>
      <c r="G66" s="9">
        <f t="shared" si="2"/>
        <v>1</v>
      </c>
      <c r="H66" s="9">
        <f t="shared" si="3"/>
        <v>0</v>
      </c>
      <c r="I66" s="9">
        <f t="shared" si="4"/>
        <v>2</v>
      </c>
      <c r="J66" s="9">
        <f t="shared" si="5"/>
        <v>0</v>
      </c>
    </row>
    <row r="67" spans="3:10" x14ac:dyDescent="0.3">
      <c r="C67" s="29" t="s">
        <v>40</v>
      </c>
      <c r="D67" s="9">
        <f t="shared" si="0"/>
        <v>3</v>
      </c>
      <c r="E67" s="9">
        <f t="shared" si="1"/>
        <v>2</v>
      </c>
      <c r="F67" s="9">
        <f t="shared" si="6"/>
        <v>1</v>
      </c>
      <c r="G67" s="9">
        <f t="shared" si="2"/>
        <v>1</v>
      </c>
      <c r="H67" s="9">
        <f t="shared" si="3"/>
        <v>1</v>
      </c>
      <c r="I67" s="9">
        <f t="shared" si="4"/>
        <v>0</v>
      </c>
      <c r="J67" s="9">
        <f t="shared" si="5"/>
        <v>1</v>
      </c>
    </row>
    <row r="68" spans="3:10" x14ac:dyDescent="0.3">
      <c r="C68" s="29" t="s">
        <v>41</v>
      </c>
      <c r="D68" s="9">
        <f t="shared" si="0"/>
        <v>6</v>
      </c>
      <c r="E68" s="9">
        <f t="shared" si="1"/>
        <v>4</v>
      </c>
      <c r="F68" s="9">
        <f t="shared" si="6"/>
        <v>2</v>
      </c>
      <c r="G68" s="9">
        <f t="shared" si="2"/>
        <v>2</v>
      </c>
      <c r="H68" s="9">
        <f t="shared" si="3"/>
        <v>2</v>
      </c>
      <c r="I68" s="9">
        <f t="shared" si="4"/>
        <v>0</v>
      </c>
      <c r="J68" s="9">
        <f t="shared" si="5"/>
        <v>2</v>
      </c>
    </row>
    <row r="69" spans="3:10" x14ac:dyDescent="0.3">
      <c r="C69" s="29" t="s">
        <v>42</v>
      </c>
      <c r="D69" s="9">
        <f t="shared" si="0"/>
        <v>3</v>
      </c>
      <c r="E69" s="9">
        <f t="shared" si="1"/>
        <v>3</v>
      </c>
      <c r="F69" s="9">
        <f t="shared" si="6"/>
        <v>0</v>
      </c>
      <c r="G69" s="9">
        <f t="shared" si="2"/>
        <v>0</v>
      </c>
      <c r="H69" s="9">
        <f t="shared" si="3"/>
        <v>0</v>
      </c>
      <c r="I69" s="9">
        <f t="shared" si="4"/>
        <v>0</v>
      </c>
      <c r="J69" s="9">
        <f t="shared" si="5"/>
        <v>3</v>
      </c>
    </row>
    <row r="70" spans="3:10" x14ac:dyDescent="0.3">
      <c r="C70" s="29" t="s">
        <v>44</v>
      </c>
      <c r="D70" s="9">
        <f t="shared" si="0"/>
        <v>4</v>
      </c>
      <c r="E70" s="9">
        <f t="shared" si="1"/>
        <v>4</v>
      </c>
      <c r="F70" s="9">
        <f t="shared" si="6"/>
        <v>0</v>
      </c>
      <c r="G70" s="9">
        <f t="shared" si="2"/>
        <v>0</v>
      </c>
      <c r="H70" s="9">
        <f t="shared" si="3"/>
        <v>0</v>
      </c>
      <c r="I70" s="9">
        <f t="shared" si="4"/>
        <v>0</v>
      </c>
      <c r="J70" s="9">
        <f t="shared" si="5"/>
        <v>4</v>
      </c>
    </row>
    <row r="71" spans="3:10" x14ac:dyDescent="0.3">
      <c r="C71" s="11"/>
      <c r="D71" s="28">
        <f>SUM(D62:D70)</f>
        <v>42</v>
      </c>
      <c r="E71" s="28">
        <f>SUM(E62:E70)</f>
        <v>37</v>
      </c>
      <c r="F71" s="28">
        <f>SUM(F62:F70)</f>
        <v>5</v>
      </c>
      <c r="G71" s="28">
        <f t="shared" ref="G71:H71" si="7">SUM(G62:G70)</f>
        <v>8</v>
      </c>
      <c r="H71" s="28">
        <f t="shared" si="7"/>
        <v>4</v>
      </c>
      <c r="I71" s="28">
        <f t="shared" ref="I71" si="8">SUM(I62:I70)</f>
        <v>6</v>
      </c>
      <c r="J71" s="28">
        <f>SUM(J62:J70)</f>
        <v>24</v>
      </c>
    </row>
    <row r="72" spans="3:10" x14ac:dyDescent="0.3">
      <c r="F72" s="28">
        <f>E71+F71</f>
        <v>42</v>
      </c>
      <c r="J72" s="5">
        <f>SUM(G71:J71)</f>
        <v>42</v>
      </c>
    </row>
  </sheetData>
  <autoFilter ref="A4:O39"/>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J26"/>
  <sheetViews>
    <sheetView workbookViewId="0">
      <selection activeCell="M8" sqref="M8"/>
    </sheetView>
  </sheetViews>
  <sheetFormatPr baseColWidth="10" defaultRowHeight="14.4" x14ac:dyDescent="0.3"/>
  <cols>
    <col min="10" max="10" width="11.88671875" bestFit="1" customWidth="1"/>
  </cols>
  <sheetData>
    <row r="4" spans="3:10" ht="36" x14ac:dyDescent="0.3">
      <c r="C4" s="29" t="str">
        <f>PROPUESTAS!C61</f>
        <v>Título</v>
      </c>
      <c r="D4" s="27" t="str">
        <f>PROPUESTAS!D61</f>
        <v>Nº aportaciones</v>
      </c>
      <c r="E4" s="27" t="str">
        <f>PROPUESTAS!E61</f>
        <v>Presencial</v>
      </c>
      <c r="F4" s="27" t="s">
        <v>138</v>
      </c>
      <c r="G4" s="27" t="str">
        <f>PROPUESTAS!G61</f>
        <v>Aceptada</v>
      </c>
      <c r="H4" s="27" t="str">
        <f>PROPUESTAS!H61</f>
        <v>Aceptada parcialmente</v>
      </c>
      <c r="I4" t="str">
        <f>PROPUESTAS!I61</f>
        <v>Incluída en texto original</v>
      </c>
      <c r="J4" s="27" t="str">
        <f>PROPUESTAS!J61</f>
        <v>Rechazada</v>
      </c>
    </row>
    <row r="5" spans="3:10" ht="15" x14ac:dyDescent="0.25">
      <c r="C5" s="29" t="str">
        <f>PROPUESTAS!C62</f>
        <v>General</v>
      </c>
      <c r="D5" s="9">
        <f>PROPUESTAS!D62</f>
        <v>3</v>
      </c>
      <c r="E5" s="9">
        <f>PROPUESTAS!E62</f>
        <v>3</v>
      </c>
      <c r="F5" s="9">
        <f>PROPUESTAS!F62</f>
        <v>0</v>
      </c>
      <c r="G5" s="9">
        <f>PROPUESTAS!G62</f>
        <v>0</v>
      </c>
      <c r="H5" s="9">
        <f>PROPUESTAS!H62</f>
        <v>1</v>
      </c>
      <c r="I5">
        <f>PROPUESTAS!I62</f>
        <v>1</v>
      </c>
      <c r="J5" s="9">
        <f>PROPUESTAS!J62</f>
        <v>1</v>
      </c>
    </row>
    <row r="6" spans="3:10" ht="15" x14ac:dyDescent="0.25">
      <c r="C6" s="29" t="str">
        <f>PROPUESTAS!C63</f>
        <v>1. Disposiciones generales</v>
      </c>
      <c r="D6" s="9">
        <f>PROPUESTAS!D63</f>
        <v>5</v>
      </c>
      <c r="E6" s="9">
        <f>PROPUESTAS!E63</f>
        <v>4</v>
      </c>
      <c r="F6" s="9">
        <f>PROPUESTAS!F63</f>
        <v>1</v>
      </c>
      <c r="G6" s="9">
        <f>PROPUESTAS!G63</f>
        <v>1</v>
      </c>
      <c r="H6" s="9">
        <f>PROPUESTAS!H63</f>
        <v>0</v>
      </c>
      <c r="I6">
        <f>PROPUESTAS!I63</f>
        <v>1</v>
      </c>
      <c r="J6" s="9">
        <f>PROPUESTAS!J63</f>
        <v>3</v>
      </c>
    </row>
    <row r="7" spans="3:10" ht="15" x14ac:dyDescent="0.25">
      <c r="C7" s="29" t="str">
        <f>PROPUESTAS!C64</f>
        <v>2. Procesos participativos ciudadanos</v>
      </c>
      <c r="D7" s="9">
        <f>PROPUESTAS!D64</f>
        <v>9</v>
      </c>
      <c r="E7" s="9">
        <f>PROPUESTAS!E64</f>
        <v>8</v>
      </c>
      <c r="F7" s="9">
        <f>PROPUESTAS!F64</f>
        <v>1</v>
      </c>
      <c r="G7" s="9">
        <f>PROPUESTAS!G64</f>
        <v>1</v>
      </c>
      <c r="H7" s="9">
        <f>PROPUESTAS!H64</f>
        <v>0</v>
      </c>
      <c r="I7">
        <f>PROPUESTAS!I64</f>
        <v>1</v>
      </c>
      <c r="J7" s="9">
        <f>PROPUESTAS!J64</f>
        <v>7</v>
      </c>
    </row>
    <row r="8" spans="3:10" ht="15" x14ac:dyDescent="0.25">
      <c r="C8" s="29" t="str">
        <f>PROPUESTAS!C65</f>
        <v>3. Iniciativas ciudadanas forales</v>
      </c>
      <c r="D8" s="9">
        <f>PROPUESTAS!D65</f>
        <v>6</v>
      </c>
      <c r="E8" s="9">
        <f>PROPUESTAS!E65</f>
        <v>6</v>
      </c>
      <c r="F8" s="9">
        <f>PROPUESTAS!F65</f>
        <v>0</v>
      </c>
      <c r="G8" s="9">
        <f>PROPUESTAS!G65</f>
        <v>2</v>
      </c>
      <c r="H8" s="9">
        <f>PROPUESTAS!H65</f>
        <v>0</v>
      </c>
      <c r="I8">
        <f>PROPUESTAS!I65</f>
        <v>1</v>
      </c>
      <c r="J8" s="9">
        <f>PROPUESTAS!J65</f>
        <v>3</v>
      </c>
    </row>
    <row r="9" spans="3:10" ht="15" x14ac:dyDescent="0.25">
      <c r="C9" s="29" t="str">
        <f>PROPUESTAS!C66</f>
        <v>4. Inicialtivas ciudadanas locales</v>
      </c>
      <c r="D9" s="9">
        <f>PROPUESTAS!D66</f>
        <v>3</v>
      </c>
      <c r="E9" s="9">
        <f>PROPUESTAS!E66</f>
        <v>3</v>
      </c>
      <c r="F9" s="9">
        <f>PROPUESTAS!F66</f>
        <v>0</v>
      </c>
      <c r="G9" s="9">
        <f>PROPUESTAS!G66</f>
        <v>1</v>
      </c>
      <c r="H9" s="9">
        <f>PROPUESTAS!H66</f>
        <v>0</v>
      </c>
      <c r="I9">
        <f>PROPUESTAS!I66</f>
        <v>2</v>
      </c>
      <c r="J9" s="9">
        <f>PROPUESTAS!J66</f>
        <v>0</v>
      </c>
    </row>
    <row r="10" spans="3:10" ht="15" x14ac:dyDescent="0.25">
      <c r="C10" s="29" t="str">
        <f>PROPUESTAS!C67</f>
        <v>5. Participación a iniciativa de la administración foral</v>
      </c>
      <c r="D10" s="9">
        <f>PROPUESTAS!D67</f>
        <v>3</v>
      </c>
      <c r="E10" s="9">
        <f>PROPUESTAS!E67</f>
        <v>2</v>
      </c>
      <c r="F10" s="9">
        <f>PROPUESTAS!F67</f>
        <v>1</v>
      </c>
      <c r="G10" s="9">
        <f>PROPUESTAS!G67</f>
        <v>1</v>
      </c>
      <c r="H10" s="9">
        <f>PROPUESTAS!H67</f>
        <v>1</v>
      </c>
      <c r="I10">
        <f>PROPUESTAS!I67</f>
        <v>0</v>
      </c>
      <c r="J10" s="9">
        <f>PROPUESTAS!J67</f>
        <v>1</v>
      </c>
    </row>
    <row r="11" spans="3:10" ht="15" x14ac:dyDescent="0.25">
      <c r="C11" s="29" t="str">
        <f>PROPUESTAS!C68</f>
        <v>6. Organización administrativa</v>
      </c>
      <c r="D11" s="9">
        <f>PROPUESTAS!D68</f>
        <v>6</v>
      </c>
      <c r="E11" s="9">
        <f>PROPUESTAS!E68</f>
        <v>4</v>
      </c>
      <c r="F11" s="9">
        <f>PROPUESTAS!F68</f>
        <v>2</v>
      </c>
      <c r="G11" s="9">
        <f>PROPUESTAS!G68</f>
        <v>2</v>
      </c>
      <c r="H11" s="9">
        <f>PROPUESTAS!H68</f>
        <v>2</v>
      </c>
      <c r="I11">
        <f>PROPUESTAS!I68</f>
        <v>0</v>
      </c>
      <c r="J11" s="9">
        <f>PROPUESTAS!J68</f>
        <v>2</v>
      </c>
    </row>
    <row r="12" spans="3:10" ht="15" x14ac:dyDescent="0.25">
      <c r="C12" s="29" t="str">
        <f>PROPUESTAS!C69</f>
        <v>7. Firmas y plazos</v>
      </c>
      <c r="D12" s="9">
        <f>PROPUESTAS!D69</f>
        <v>3</v>
      </c>
      <c r="E12" s="9">
        <f>PROPUESTAS!E69</f>
        <v>3</v>
      </c>
      <c r="F12" s="9">
        <f>PROPUESTAS!F69</f>
        <v>0</v>
      </c>
      <c r="G12" s="9">
        <f>PROPUESTAS!G69</f>
        <v>0</v>
      </c>
      <c r="H12" s="9">
        <f>PROPUESTAS!H69</f>
        <v>0</v>
      </c>
      <c r="I12">
        <f>PROPUESTAS!I69</f>
        <v>0</v>
      </c>
      <c r="J12" s="9">
        <f>PROPUESTAS!J69</f>
        <v>3</v>
      </c>
    </row>
    <row r="13" spans="3:10" ht="15" x14ac:dyDescent="0.25">
      <c r="C13" s="29" t="str">
        <f>PROPUESTAS!C70</f>
        <v>8. Fomento de la participación</v>
      </c>
      <c r="D13" s="9">
        <f>PROPUESTAS!D70</f>
        <v>4</v>
      </c>
      <c r="E13" s="9">
        <f>PROPUESTAS!E70</f>
        <v>4</v>
      </c>
      <c r="F13" s="9">
        <f>PROPUESTAS!F70</f>
        <v>0</v>
      </c>
      <c r="G13" s="9">
        <f>PROPUESTAS!G70</f>
        <v>0</v>
      </c>
      <c r="H13" s="9">
        <f>PROPUESTAS!H70</f>
        <v>0</v>
      </c>
      <c r="I13">
        <f>PROPUESTAS!I70</f>
        <v>0</v>
      </c>
      <c r="J13" s="9">
        <f>PROPUESTAS!J70</f>
        <v>4</v>
      </c>
    </row>
    <row r="14" spans="3:10" ht="15" x14ac:dyDescent="0.25">
      <c r="C14" s="11">
        <f>PROPUESTAS!C71</f>
        <v>0</v>
      </c>
      <c r="D14" s="28">
        <f>PROPUESTAS!D71</f>
        <v>42</v>
      </c>
      <c r="E14" s="28">
        <f>PROPUESTAS!E71</f>
        <v>37</v>
      </c>
      <c r="F14" s="28">
        <f>PROPUESTAS!F71</f>
        <v>5</v>
      </c>
      <c r="G14" s="28">
        <f>PROPUESTAS!G71</f>
        <v>8</v>
      </c>
      <c r="H14" s="28">
        <f>PROPUESTAS!H71</f>
        <v>4</v>
      </c>
      <c r="I14" s="28">
        <f>PROPUESTAS!I71</f>
        <v>6</v>
      </c>
      <c r="J14" s="28">
        <f>PROPUESTAS!J71</f>
        <v>24</v>
      </c>
    </row>
    <row r="15" spans="3:10" x14ac:dyDescent="0.3">
      <c r="C15" s="9">
        <f>PROPUESTAS!C72</f>
        <v>0</v>
      </c>
      <c r="D15" s="11">
        <f>PROPUESTAS!D72</f>
        <v>0</v>
      </c>
      <c r="E15" s="3">
        <f>PROPUESTAS!E72</f>
        <v>0</v>
      </c>
      <c r="F15" s="28">
        <f>PROPUESTAS!F72</f>
        <v>42</v>
      </c>
      <c r="G15" s="3">
        <f>PROPUESTAS!G72</f>
        <v>0</v>
      </c>
      <c r="H15" s="1">
        <f>PROPUESTAS!H72</f>
        <v>0</v>
      </c>
      <c r="J15" s="28">
        <f>SUM(G14:J14)</f>
        <v>42</v>
      </c>
    </row>
    <row r="26" spans="9:9" x14ac:dyDescent="0.3">
      <c r="I26" s="3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PROPUESTAS</vt:lpstr>
      <vt:lpstr>Gráficas</vt:lpstr>
      <vt:lpstr>PROPUESTAS!_Toc513369632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Inteligencia Colectiva</dc:creator>
  <cp:lastModifiedBy>N253460</cp:lastModifiedBy>
  <dcterms:created xsi:type="dcterms:W3CDTF">2018-04-10T15:32:17Z</dcterms:created>
  <dcterms:modified xsi:type="dcterms:W3CDTF">2018-06-07T06:27:48Z</dcterms:modified>
</cp:coreProperties>
</file>